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 activeTab="1"/>
  </bookViews>
  <sheets>
    <sheet name="TSQT" sheetId="2" r:id="rId1"/>
    <sheet name="DCKTCD" sheetId="1" r:id="rId2"/>
    <sheet name="TDNB" sheetId="3" r:id="rId3"/>
  </sheets>
  <definedNames>
    <definedName name="_xlnm.Print_Titles" localSheetId="1">DCKTCD!$18:$20</definedName>
  </definedNames>
  <calcPr calcId="144525"/>
</workbook>
</file>

<file path=xl/calcChain.xml><?xml version="1.0" encoding="utf-8"?>
<calcChain xmlns="http://schemas.openxmlformats.org/spreadsheetml/2006/main">
  <c r="A23" i="1" l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K49" i="1"/>
  <c r="I49" i="1"/>
  <c r="K23" i="1"/>
  <c r="I23" i="1"/>
  <c r="A22" i="1" l="1"/>
  <c r="G21" i="2" l="1"/>
  <c r="E21" i="2"/>
  <c r="D21" i="2"/>
  <c r="S20" i="2"/>
  <c r="R20" i="2"/>
  <c r="Q20" i="2"/>
  <c r="H20" i="2"/>
  <c r="H21" i="2" l="1"/>
  <c r="U20" i="2"/>
  <c r="F20" i="2" s="1"/>
  <c r="I46" i="1"/>
  <c r="K46" i="1"/>
  <c r="I45" i="1"/>
  <c r="K45" i="1"/>
  <c r="I29" i="1"/>
  <c r="K29" i="1"/>
  <c r="J22" i="3"/>
  <c r="H22" i="3"/>
  <c r="G22" i="3"/>
  <c r="J51" i="1"/>
  <c r="K39" i="1"/>
  <c r="I39" i="1"/>
  <c r="K25" i="1"/>
  <c r="I25" i="1"/>
  <c r="K34" i="1"/>
  <c r="I34" i="1"/>
  <c r="K38" i="1"/>
  <c r="I38" i="1"/>
  <c r="K50" i="1"/>
  <c r="I50" i="1"/>
  <c r="K42" i="1"/>
  <c r="I42" i="1"/>
  <c r="K33" i="1"/>
  <c r="I33" i="1"/>
  <c r="K35" i="1"/>
  <c r="I35" i="1"/>
  <c r="K41" i="1"/>
  <c r="H41" i="1"/>
  <c r="I41" i="1" s="1"/>
  <c r="K28" i="1"/>
  <c r="I28" i="1"/>
  <c r="K22" i="1"/>
  <c r="I22" i="1"/>
  <c r="K31" i="1"/>
  <c r="I31" i="1"/>
  <c r="K40" i="1"/>
  <c r="I40" i="1"/>
  <c r="K37" i="1"/>
  <c r="I37" i="1"/>
  <c r="K27" i="1"/>
  <c r="I27" i="1"/>
  <c r="K26" i="1"/>
  <c r="I26" i="1"/>
  <c r="K36" i="1"/>
  <c r="I36" i="1"/>
  <c r="K48" i="1"/>
  <c r="I48" i="1"/>
  <c r="K47" i="1"/>
  <c r="I47" i="1"/>
  <c r="K44" i="1"/>
  <c r="H44" i="1"/>
  <c r="I44" i="1" s="1"/>
  <c r="K43" i="1"/>
  <c r="I43" i="1"/>
  <c r="K30" i="1"/>
  <c r="I30" i="1"/>
  <c r="K24" i="1"/>
  <c r="I24" i="1"/>
  <c r="K32" i="1"/>
  <c r="I32" i="1"/>
  <c r="K21" i="1"/>
  <c r="I21" i="1"/>
  <c r="I20" i="2" l="1"/>
  <c r="I21" i="2" s="1"/>
  <c r="F21" i="2"/>
  <c r="V20" i="2"/>
  <c r="K51" i="1"/>
  <c r="I51" i="1"/>
  <c r="H51" i="1"/>
</calcChain>
</file>

<file path=xl/comments1.xml><?xml version="1.0" encoding="utf-8"?>
<comments xmlns="http://schemas.openxmlformats.org/spreadsheetml/2006/main">
  <authors>
    <author>HuongQTDV</author>
  </authors>
  <commentList>
    <comment ref="L23" authorId="0">
      <text>
        <r>
          <rPr>
            <b/>
            <sz val="9"/>
            <color indexed="81"/>
            <rFont val="Tahoma"/>
            <family val="2"/>
          </rPr>
          <t>HuongQTDV:</t>
        </r>
        <r>
          <rPr>
            <sz val="9"/>
            <color indexed="81"/>
            <rFont val="Tahoma"/>
            <family val="2"/>
          </rPr>
          <t xml:space="preserve">
P. QT-DV chuyển
KK 2019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HuongQTDV:</t>
        </r>
        <r>
          <rPr>
            <sz val="9"/>
            <color indexed="81"/>
            <rFont val="Tahoma"/>
            <family val="2"/>
          </rPr>
          <t xml:space="preserve">
P. QT-DV chuyển
KK 2019</t>
        </r>
      </text>
    </comment>
  </commentList>
</comments>
</file>

<file path=xl/sharedStrings.xml><?xml version="1.0" encoding="utf-8"?>
<sst xmlns="http://schemas.openxmlformats.org/spreadsheetml/2006/main" count="304" uniqueCount="136">
  <si>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</si>
  <si>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</si>
  <si>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</si>
  <si>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</si>
  <si>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</si>
  <si>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</si>
  <si>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</si>
  <si>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</si>
  <si>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</si>
  <si>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</si>
  <si>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</si>
  <si>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</si>
  <si>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</si>
  <si>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</si>
  <si>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</si>
  <si>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</si>
  <si>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</si>
  <si>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</si>
  <si>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</si>
  <si>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</si>
  <si>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</si>
  <si>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</si>
  <si>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</si>
  <si>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</si>
  <si>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</si>
  <si>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</si>
  <si>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</si>
  <si>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</si>
  <si>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</si>
  <si>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</si>
  <si>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</si>
  <si>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</si>
  <si>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</si>
  <si>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</si>
  <si>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</si>
  <si>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</si>
  <si>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</si>
  <si>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</si>
  <si>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</si>
  <si>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</si>
  <si>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</si>
  <si>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</si>
  <si>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</si>
  <si>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</si>
  <si>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</si>
  <si>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</si>
  <si>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</si>
  <si>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</si>
  <si>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 xml:space="preserve">Bàn vi tính đôi </t>
  </si>
  <si>
    <t>1.4x0.6x0.77</t>
  </si>
  <si>
    <t>Nữ công</t>
  </si>
  <si>
    <t>Tủ kính khung nhôm</t>
  </si>
  <si>
    <t>0010381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</si>
  <si>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</si>
  <si>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</si>
  <si>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</si>
  <si>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</si>
  <si>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</si>
  <si>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</si>
  <si>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</si>
  <si>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</si>
  <si>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</si>
  <si>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</si>
  <si>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</si>
  <si>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</si>
  <si>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</si>
  <si>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</si>
  <si>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</si>
  <si>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</si>
  <si>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</si>
  <si>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</si>
  <si>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</si>
  <si>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</si>
  <si>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Tổng:</t>
  </si>
  <si>
    <t>KHOA CÔNG NGHỆ MAY - THỜI TRANG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</si>
  <si>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</si>
  <si>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</si>
  <si>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</si>
  <si>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</si>
  <si>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</si>
  <si>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</si>
  <si>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</si>
  <si>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TRƯỞNG KHOA</t>
  </si>
  <si>
    <t>Trương Việt Khánh Trang</t>
  </si>
  <si>
    <t>HIỆUTRƯỞNG</t>
  </si>
  <si>
    <t>UBND THÀNH PHỐ HỒ CHÍ MINH</t>
  </si>
  <si>
    <t>BIÊN BẢNG KIỂM KÊ CÔNG CỤ DỤNG CỤ (TÀI SẢN QUẢN TRỊ)</t>
  </si>
  <si>
    <t>Tủ kính gỗ</t>
  </si>
  <si>
    <t>Ông (bà): Đinh Văn Đệ</t>
  </si>
  <si>
    <t xml:space="preserve">Ông (bà): Lê Quang Liêm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</si>
  <si>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</si>
  <si>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</si>
  <si>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</si>
  <si>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</si>
  <si>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</si>
  <si>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</si>
  <si>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</si>
  <si>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</si>
  <si>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</si>
  <si>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</si>
  <si>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</si>
  <si>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</si>
  <si>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</si>
  <si>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</si>
  <si>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</si>
  <si>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TBDCQL khác</t>
  </si>
  <si>
    <t xml:space="preserve">TRƯỜNG CAO ĐẲNG LÝ TỰ TRỌNG  </t>
  </si>
  <si>
    <t xml:space="preserve">TRƯỜNG CAO ĐẲNG LÝ TỰ TRỌNG </t>
  </si>
  <si>
    <t>THÀNH PHỐ HỒ CHÍ MINH</t>
  </si>
  <si>
    <t>Đã kiểm kê TSQT, kết quả như sau:</t>
  </si>
  <si>
    <t>Đã kiểm kê TSQT (TDNB), kết quả như sau:</t>
  </si>
  <si>
    <t>BIÊN BẢN KIỂM KÊ TÀI SẢN (Theo dõi nội bộ)</t>
  </si>
  <si>
    <t>Hội đồng kiểm kê gồm:</t>
  </si>
  <si>
    <t>Đại diện: Chủ tịch Hội đồng kiểm kê</t>
  </si>
  <si>
    <t xml:space="preserve">Chức vụ: Hiệu Trưởng </t>
  </si>
  <si>
    <t>Đại diện: Phó Chủ tịch Hội đồng kiểm kê</t>
  </si>
  <si>
    <t xml:space="preserve">Chức vụ: Phó  Hiệu Trưởng </t>
  </si>
  <si>
    <t>Đại diện: Ủy Viên Hội đồng kiểm kê</t>
  </si>
  <si>
    <t xml:space="preserve">Ông (bà): Lâm Viết Dũng </t>
  </si>
  <si>
    <t>Chức vụ: TP. Quản trị - Dịch vụ</t>
  </si>
  <si>
    <t xml:space="preserve">Ông (bà): Nguyễn Kính       </t>
  </si>
  <si>
    <t>Chức vụ: TP. Kế hoạch - Tài Chính</t>
  </si>
  <si>
    <t>Chức vụ: Phó TP. TC - HC - TH</t>
  </si>
  <si>
    <t>BIÊN BẢN KIỂM KÊ TÀI SẢN QUẢN TRỊ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</si>
  <si>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</si>
  <si>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</si>
  <si>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</si>
  <si>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</si>
  <si>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 xml:space="preserve">                CÁC ỦY VIÊN</t>
  </si>
  <si>
    <t>Thời điểm kiểm kê: 00 giờ 00 ngày 01 tháng 01 năm 2019</t>
  </si>
  <si>
    <t>Chức vụ: TP. TC - HC - TH</t>
  </si>
  <si>
    <t xml:space="preserve">Ông (bà): Nguyễn Thị Hoa </t>
  </si>
  <si>
    <t>Ngày 04 tháng 01 năm 2019</t>
  </si>
  <si>
    <t>Bà: Nguyễn Thị Hoa………………………………</t>
  </si>
  <si>
    <t>QTCSVC</t>
  </si>
  <si>
    <t>Tủ sắt 10 ngăn kéo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</si>
</sst>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%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2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/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vertical="center"/>
    </xf>
    <xf numFmtId="0" fontId="11" fillId="0" borderId="5" xfId="0" applyFont="1" applyBorder="1"/>
    <xf numFmtId="0" fontId="11" fillId="0" borderId="0" xfId="0" applyFont="1" applyBorder="1"/>
    <xf numFmtId="3" fontId="11" fillId="0" borderId="0" xfId="0" applyNumberFormat="1" applyFont="1" applyBorder="1"/>
    <xf numFmtId="0" fontId="13" fillId="0" borderId="5" xfId="0" applyFont="1" applyBorder="1"/>
    <xf numFmtId="0" fontId="13" fillId="0" borderId="5" xfId="0" applyFont="1" applyBorder="1" applyAlignment="1">
      <alignment horizontal="center"/>
    </xf>
    <xf numFmtId="3" fontId="13" fillId="0" borderId="5" xfId="0" applyNumberFormat="1" applyFont="1" applyBorder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3" fontId="13" fillId="0" borderId="0" xfId="0" applyNumberFormat="1" applyFont="1" applyBorder="1"/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0" fontId="8" fillId="0" borderId="0" xfId="0" quotePrefix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3" borderId="0" xfId="0" applyFill="1"/>
    <xf numFmtId="0" fontId="18" fillId="2" borderId="0" xfId="0" applyFont="1" applyFill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165" fontId="20" fillId="2" borderId="5" xfId="0" applyNumberFormat="1" applyFont="1" applyFill="1" applyBorder="1" applyAlignment="1">
      <alignment vertical="center" wrapText="1"/>
    </xf>
    <xf numFmtId="0" fontId="22" fillId="0" borderId="5" xfId="0" applyFont="1" applyFill="1" applyBorder="1"/>
    <xf numFmtId="0" fontId="21" fillId="0" borderId="5" xfId="0" applyFont="1" applyFill="1" applyBorder="1"/>
    <xf numFmtId="0" fontId="9" fillId="4" borderId="5" xfId="0" applyFont="1" applyFill="1" applyBorder="1"/>
    <xf numFmtId="166" fontId="21" fillId="2" borderId="5" xfId="3" applyNumberFormat="1" applyFont="1" applyFill="1" applyBorder="1" applyAlignment="1">
      <alignment horizontal="center" vertical="center" wrapText="1"/>
    </xf>
    <xf numFmtId="165" fontId="21" fillId="2" borderId="5" xfId="2" applyNumberFormat="1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wrapText="1"/>
    </xf>
    <xf numFmtId="165" fontId="21" fillId="2" borderId="5" xfId="2" applyNumberFormat="1" applyFont="1" applyFill="1" applyBorder="1" applyAlignment="1">
      <alignment horizontal="right" vertical="center" wrapText="1"/>
    </xf>
    <xf numFmtId="0" fontId="21" fillId="2" borderId="0" xfId="0" applyFont="1" applyFill="1"/>
    <xf numFmtId="0" fontId="22" fillId="0" borderId="0" xfId="0" applyFont="1" applyFill="1"/>
    <xf numFmtId="0" fontId="13" fillId="0" borderId="5" xfId="0" applyFont="1" applyBorder="1" applyAlignment="1"/>
    <xf numFmtId="165" fontId="13" fillId="0" borderId="5" xfId="0" applyNumberFormat="1" applyFont="1" applyBorder="1"/>
    <xf numFmtId="3" fontId="13" fillId="0" borderId="5" xfId="0" applyNumberFormat="1" applyFont="1" applyBorder="1" applyAlignment="1">
      <alignment horizontal="center"/>
    </xf>
    <xf numFmtId="165" fontId="12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0" borderId="5" xfId="0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2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5" xfId="0" applyNumberFormat="1" applyFont="1" applyFill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4" fillId="0" borderId="5" xfId="0" applyFont="1" applyFill="1" applyBorder="1" applyAlignment="1">
      <alignment horizontal="center" vertical="center"/>
    </xf>
    <xf numFmtId="3" fontId="23" fillId="0" borderId="5" xfId="0" applyNumberFormat="1" applyFont="1" applyFill="1" applyBorder="1" applyAlignment="1">
      <alignment vertical="center"/>
    </xf>
    <xf numFmtId="0" fontId="24" fillId="0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3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vertical="center"/>
    </xf>
    <xf numFmtId="0" fontId="25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23" fillId="0" borderId="5" xfId="0" quotePrefix="1" applyFont="1" applyFill="1" applyBorder="1" applyAlignment="1">
      <alignment horizontal="center" vertical="center"/>
    </xf>
    <xf numFmtId="3" fontId="15" fillId="0" borderId="5" xfId="0" applyNumberFormat="1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3" fillId="0" borderId="0" xfId="0" applyFont="1" applyAlignment="1"/>
    <xf numFmtId="0" fontId="2" fillId="3" borderId="0" xfId="0" applyFont="1" applyFill="1" applyAlignment="1"/>
    <xf numFmtId="0" fontId="10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13" fillId="0" borderId="0" xfId="0" applyFont="1"/>
    <xf numFmtId="0" fontId="4" fillId="2" borderId="5" xfId="0" applyFont="1" applyFill="1" applyBorder="1" applyAlignment="1">
      <alignment horizontal="center" vertical="center" wrapText="1"/>
    </xf>
    <xf numFmtId="165" fontId="4" fillId="2" borderId="5" xfId="2" applyNumberFormat="1" applyFont="1" applyFill="1" applyBorder="1" applyAlignment="1">
      <alignment horizontal="center" vertical="center" wrapText="1"/>
    </xf>
    <xf numFmtId="165" fontId="4" fillId="2" borderId="4" xfId="2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" fillId="0" borderId="0" xfId="0" applyFont="1" applyAlignment="1"/>
    <xf numFmtId="0" fontId="31" fillId="0" borderId="0" xfId="0" applyFont="1"/>
    <xf numFmtId="0" fontId="23" fillId="0" borderId="5" xfId="0" applyFont="1" applyFill="1" applyBorder="1" applyAlignment="1">
      <alignment vertical="center" wrapText="1"/>
    </xf>
    <xf numFmtId="0" fontId="23" fillId="0" borderId="5" xfId="0" applyFont="1" applyFill="1" applyBorder="1" applyAlignment="1">
      <alignment horizontal="center" vertical="center" wrapText="1"/>
    </xf>
    <xf numFmtId="3" fontId="23" fillId="0" borderId="5" xfId="0" applyNumberFormat="1" applyFont="1" applyFill="1" applyBorder="1" applyAlignment="1">
      <alignment horizontal="right" vertical="center"/>
    </xf>
    <xf numFmtId="165" fontId="23" fillId="2" borderId="5" xfId="0" applyNumberFormat="1" applyFont="1" applyFill="1" applyBorder="1" applyAlignment="1">
      <alignment vertical="center" wrapText="1"/>
    </xf>
    <xf numFmtId="3" fontId="23" fillId="0" borderId="5" xfId="0" applyNumberFormat="1" applyFont="1" applyFill="1" applyBorder="1" applyAlignment="1">
      <alignment vertical="center" wrapText="1"/>
    </xf>
    <xf numFmtId="165" fontId="18" fillId="2" borderId="5" xfId="2" applyNumberFormat="1" applyFont="1" applyFill="1" applyBorder="1" applyAlignment="1">
      <alignment horizontal="center" vertical="center" wrapText="1"/>
    </xf>
    <xf numFmtId="165" fontId="18" fillId="2" borderId="1" xfId="2" applyNumberFormat="1" applyFont="1" applyFill="1" applyBorder="1" applyAlignment="1">
      <alignment horizontal="center" vertical="center" wrapText="1"/>
    </xf>
    <xf numFmtId="165" fontId="18" fillId="2" borderId="4" xfId="2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7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/>
    </xf>
    <xf numFmtId="0" fontId="3" fillId="3" borderId="0" xfId="0" applyFont="1" applyFill="1"/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3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" fillId="0" borderId="0" xfId="0" applyFont="1" applyAlignment="1"/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4">
    <cellStyle name="Comma" xfId="2" builtinId="3"/>
    <cellStyle name="Comma 5" xfId="1"/>
    <cellStyle name="Normal" xfId="0" builtinId="0"/>
    <cellStyle name="Percent" xfId="3" builtinId="5"/>
  </cellStyles>
  <dxfs count="1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19050</xdr:rowOff>
    </xdr:from>
    <xdr:to>
      <xdr:col>12</xdr:col>
      <xdr:colOff>209550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72175" y="438150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</xdr:row>
      <xdr:rowOff>28575</xdr:rowOff>
    </xdr:from>
    <xdr:to>
      <xdr:col>2</xdr:col>
      <xdr:colOff>323850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000125" y="657225"/>
          <a:ext cx="1600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857250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29275" y="438150"/>
          <a:ext cx="1914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904875</xdr:colOff>
      <xdr:row>3</xdr:row>
      <xdr:rowOff>28575</xdr:rowOff>
    </xdr:from>
    <xdr:to>
      <xdr:col>2</xdr:col>
      <xdr:colOff>685800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90625" y="657225"/>
          <a:ext cx="1552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2</xdr:row>
      <xdr:rowOff>19050</xdr:rowOff>
    </xdr:from>
    <xdr:to>
      <xdr:col>9</xdr:col>
      <xdr:colOff>809625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57825" y="42862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723900</xdr:colOff>
      <xdr:row>3</xdr:row>
      <xdr:rowOff>9525</xdr:rowOff>
    </xdr:from>
    <xdr:to>
      <xdr:col>2</xdr:col>
      <xdr:colOff>638175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66800" y="6191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opLeftCell="A10" workbookViewId="0">
      <selection activeCell="D29" sqref="D29:G29"/>
    </sheetView>
  </sheetViews>
  <sheetFormatPr defaultRowHeight="15" x14ac:dyDescent="0.25"/>
  <cols>
    <col min="1" max="1" width="5.5703125" style="7" customWidth="1"/>
    <col min="2" max="2" width="28.5703125" style="7" customWidth="1"/>
    <col min="3" max="3" width="11" style="7" customWidth="1"/>
    <col min="4" max="4" width="8.42578125" style="7" customWidth="1"/>
    <col min="5" max="5" width="14.28515625" style="7" customWidth="1"/>
    <col min="6" max="6" width="12.7109375" style="7" customWidth="1"/>
    <col min="7" max="7" width="8.7109375" style="7" customWidth="1"/>
    <col min="8" max="8" width="13.85546875" style="7" customWidth="1"/>
    <col min="9" max="9" width="12.42578125" style="7" customWidth="1"/>
    <col min="10" max="10" width="9.28515625" style="7" hidden="1" customWidth="1"/>
    <col min="11" max="11" width="12.140625" style="7" hidden="1" customWidth="1"/>
    <col min="12" max="12" width="9.28515625" style="7" hidden="1" customWidth="1"/>
    <col min="13" max="13" width="11.7109375" style="7" customWidth="1"/>
    <col min="14" max="16384" width="9.140625" style="7"/>
  </cols>
  <sheetData>
    <row r="1" spans="1:13" ht="16.5" x14ac:dyDescent="0.25">
      <c r="A1" s="132" t="s">
        <v>85</v>
      </c>
      <c r="B1" s="132"/>
      <c r="C1" s="132"/>
      <c r="D1" s="132"/>
      <c r="E1" s="1"/>
      <c r="F1" s="1"/>
      <c r="G1" s="133" t="s">
        <v>0</v>
      </c>
      <c r="H1" s="133"/>
      <c r="I1" s="133"/>
      <c r="J1" s="133"/>
      <c r="K1" s="133"/>
      <c r="L1" s="133"/>
      <c r="M1" s="133"/>
    </row>
    <row r="2" spans="1:13" ht="16.5" x14ac:dyDescent="0.25">
      <c r="A2" s="134" t="s">
        <v>107</v>
      </c>
      <c r="B2" s="134"/>
      <c r="C2" s="134"/>
      <c r="D2" s="134"/>
      <c r="E2" s="1"/>
      <c r="F2" s="1"/>
      <c r="G2" s="134" t="s">
        <v>1</v>
      </c>
      <c r="H2" s="134"/>
      <c r="I2" s="134"/>
      <c r="J2" s="134"/>
      <c r="K2" s="134"/>
      <c r="L2" s="134"/>
      <c r="M2" s="134"/>
    </row>
    <row r="3" spans="1:13" ht="16.5" x14ac:dyDescent="0.25">
      <c r="A3" s="134" t="s">
        <v>108</v>
      </c>
      <c r="B3" s="134"/>
      <c r="C3" s="134"/>
      <c r="D3" s="134"/>
      <c r="E3" s="1"/>
      <c r="F3" s="1"/>
      <c r="G3" s="25"/>
      <c r="H3" s="25"/>
      <c r="I3" s="25"/>
      <c r="J3" s="25"/>
      <c r="K3" s="25"/>
      <c r="L3" s="25"/>
      <c r="M3" s="25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6"/>
    </row>
    <row r="5" spans="1:13" s="115" customFormat="1" ht="20.25" customHeight="1" x14ac:dyDescent="0.3">
      <c r="A5" s="135" t="s">
        <v>123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</row>
    <row r="6" spans="1:13" s="115" customFormat="1" ht="20.25" customHeight="1" x14ac:dyDescent="0.3">
      <c r="A6" s="135" t="s">
        <v>74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</row>
    <row r="7" spans="1:13" s="59" customFormat="1" ht="16.5" customHeight="1" x14ac:dyDescent="0.25">
      <c r="A7" s="136" t="s">
        <v>129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05"/>
      <c r="M7" s="105"/>
    </row>
    <row r="8" spans="1:13" s="59" customFormat="1" ht="16.5" x14ac:dyDescent="0.25">
      <c r="A8" s="137" t="s">
        <v>112</v>
      </c>
      <c r="B8" s="137"/>
      <c r="C8" s="105"/>
      <c r="D8" s="105"/>
      <c r="E8" s="105"/>
      <c r="F8" s="105"/>
      <c r="G8" s="109" t="s">
        <v>113</v>
      </c>
      <c r="H8" s="105"/>
      <c r="I8" s="105"/>
      <c r="J8" s="105"/>
      <c r="K8" s="105"/>
      <c r="L8" s="105"/>
      <c r="M8" s="105"/>
    </row>
    <row r="9" spans="1:13" s="59" customFormat="1" ht="15" customHeight="1" x14ac:dyDescent="0.25">
      <c r="A9" s="136" t="s">
        <v>76</v>
      </c>
      <c r="B9" s="136"/>
      <c r="C9" s="60" t="s">
        <v>114</v>
      </c>
      <c r="D9" s="61"/>
      <c r="E9" s="106"/>
      <c r="F9" s="60"/>
      <c r="G9" s="109" t="s">
        <v>115</v>
      </c>
      <c r="H9" s="60"/>
      <c r="I9" s="60"/>
      <c r="J9" s="61"/>
      <c r="K9" s="60"/>
      <c r="L9" s="60"/>
      <c r="M9" s="60"/>
    </row>
    <row r="10" spans="1:13" s="59" customFormat="1" ht="15.75" x14ac:dyDescent="0.25">
      <c r="A10" s="136" t="s">
        <v>88</v>
      </c>
      <c r="B10" s="136"/>
      <c r="C10" s="60" t="s">
        <v>116</v>
      </c>
      <c r="D10" s="61"/>
      <c r="E10" s="106"/>
      <c r="F10" s="60"/>
      <c r="G10" s="109" t="s">
        <v>117</v>
      </c>
      <c r="H10" s="60"/>
      <c r="I10" s="60"/>
      <c r="J10" s="61"/>
      <c r="K10" s="136"/>
      <c r="L10" s="136"/>
      <c r="M10" s="136"/>
    </row>
    <row r="11" spans="1:13" s="59" customFormat="1" ht="15.75" x14ac:dyDescent="0.25">
      <c r="A11" s="136" t="s">
        <v>118</v>
      </c>
      <c r="B11" s="136"/>
      <c r="C11" s="60" t="s">
        <v>130</v>
      </c>
      <c r="D11" s="61"/>
      <c r="E11" s="106"/>
      <c r="F11" s="60"/>
      <c r="G11" s="109" t="s">
        <v>117</v>
      </c>
      <c r="H11" s="60"/>
      <c r="I11" s="60"/>
      <c r="J11" s="61"/>
      <c r="K11" s="136"/>
      <c r="L11" s="136"/>
      <c r="M11" s="136"/>
    </row>
    <row r="12" spans="1:13" s="59" customFormat="1" ht="15.75" x14ac:dyDescent="0.25">
      <c r="A12" s="136" t="s">
        <v>89</v>
      </c>
      <c r="B12" s="136"/>
      <c r="C12" s="60" t="s">
        <v>119</v>
      </c>
      <c r="D12" s="61"/>
      <c r="E12" s="106"/>
      <c r="F12" s="60"/>
      <c r="G12" s="109" t="s">
        <v>117</v>
      </c>
      <c r="H12" s="60"/>
      <c r="I12" s="60"/>
      <c r="J12" s="61"/>
      <c r="K12" s="136"/>
      <c r="L12" s="136"/>
      <c r="M12" s="136"/>
    </row>
    <row r="13" spans="1:13" s="59" customFormat="1" ht="14.25" customHeight="1" x14ac:dyDescent="0.25">
      <c r="A13" s="136" t="s">
        <v>120</v>
      </c>
      <c r="B13" s="136"/>
      <c r="C13" s="60" t="s">
        <v>121</v>
      </c>
      <c r="D13" s="61"/>
      <c r="E13" s="106"/>
      <c r="F13" s="60"/>
      <c r="G13" s="109" t="s">
        <v>117</v>
      </c>
      <c r="H13" s="60"/>
      <c r="I13" s="60"/>
      <c r="J13" s="61"/>
      <c r="K13" s="136"/>
      <c r="L13" s="136"/>
      <c r="M13" s="136"/>
    </row>
    <row r="14" spans="1:13" s="59" customFormat="1" ht="15.75" customHeight="1" x14ac:dyDescent="0.25">
      <c r="A14" s="136" t="s">
        <v>131</v>
      </c>
      <c r="B14" s="136"/>
      <c r="C14" s="60" t="s">
        <v>122</v>
      </c>
      <c r="D14" s="61"/>
      <c r="E14" s="106"/>
      <c r="F14" s="60"/>
      <c r="G14" s="109" t="s">
        <v>117</v>
      </c>
      <c r="H14" s="60"/>
      <c r="I14" s="60"/>
      <c r="J14" s="61"/>
      <c r="K14" s="136"/>
      <c r="L14" s="136"/>
      <c r="M14" s="136"/>
    </row>
    <row r="15" spans="1:13" s="63" customFormat="1" ht="16.5" x14ac:dyDescent="0.25">
      <c r="A15" s="136" t="s">
        <v>109</v>
      </c>
      <c r="B15" s="136"/>
      <c r="C15" s="136"/>
      <c r="D15" s="58"/>
      <c r="E15" s="62"/>
      <c r="F15" s="62"/>
      <c r="G15" s="62"/>
      <c r="H15" s="58"/>
      <c r="I15" s="58"/>
      <c r="J15" s="58"/>
      <c r="K15" s="58"/>
    </row>
    <row r="16" spans="1:13" ht="8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22" s="37" customFormat="1" ht="15" customHeight="1" x14ac:dyDescent="0.25">
      <c r="A17" s="131" t="s">
        <v>90</v>
      </c>
      <c r="B17" s="131" t="s">
        <v>91</v>
      </c>
      <c r="C17" s="131" t="s">
        <v>92</v>
      </c>
      <c r="D17" s="124" t="s">
        <v>33</v>
      </c>
      <c r="E17" s="124"/>
      <c r="F17" s="124"/>
      <c r="G17" s="124" t="s">
        <v>93</v>
      </c>
      <c r="H17" s="124"/>
      <c r="I17" s="124"/>
      <c r="J17" s="124" t="s">
        <v>94</v>
      </c>
      <c r="K17" s="124"/>
      <c r="L17" s="124"/>
      <c r="M17" s="124" t="s">
        <v>95</v>
      </c>
      <c r="N17" s="125" t="s">
        <v>96</v>
      </c>
      <c r="O17" s="124" t="s">
        <v>97</v>
      </c>
      <c r="P17" s="124" t="s">
        <v>98</v>
      </c>
      <c r="Q17" s="124" t="s">
        <v>99</v>
      </c>
      <c r="R17" s="121" t="s">
        <v>100</v>
      </c>
      <c r="S17" s="121" t="s">
        <v>101</v>
      </c>
      <c r="T17" s="121" t="s">
        <v>102</v>
      </c>
      <c r="U17" s="122" t="s">
        <v>103</v>
      </c>
    </row>
    <row r="18" spans="1:22" s="37" customFormat="1" ht="18" customHeight="1" x14ac:dyDescent="0.25">
      <c r="A18" s="131"/>
      <c r="B18" s="131"/>
      <c r="C18" s="131"/>
      <c r="D18" s="38" t="s">
        <v>12</v>
      </c>
      <c r="E18" s="38" t="s">
        <v>34</v>
      </c>
      <c r="F18" s="38" t="s">
        <v>35</v>
      </c>
      <c r="G18" s="38" t="s">
        <v>12</v>
      </c>
      <c r="H18" s="38" t="s">
        <v>34</v>
      </c>
      <c r="I18" s="38" t="s">
        <v>35</v>
      </c>
      <c r="J18" s="38" t="s">
        <v>104</v>
      </c>
      <c r="K18" s="38" t="s">
        <v>34</v>
      </c>
      <c r="L18" s="38" t="s">
        <v>35</v>
      </c>
      <c r="M18" s="124"/>
      <c r="N18" s="126"/>
      <c r="O18" s="124"/>
      <c r="P18" s="124"/>
      <c r="Q18" s="124"/>
      <c r="R18" s="121"/>
      <c r="S18" s="121"/>
      <c r="T18" s="121"/>
      <c r="U18" s="123"/>
    </row>
    <row r="19" spans="1:22" s="104" customFormat="1" ht="15" customHeight="1" x14ac:dyDescent="0.25">
      <c r="A19" s="101" t="s">
        <v>14</v>
      </c>
      <c r="B19" s="101" t="s">
        <v>15</v>
      </c>
      <c r="C19" s="101" t="s">
        <v>16</v>
      </c>
      <c r="D19" s="101">
        <v>1</v>
      </c>
      <c r="E19" s="101">
        <v>2</v>
      </c>
      <c r="F19" s="101">
        <v>3</v>
      </c>
      <c r="G19" s="101">
        <v>4</v>
      </c>
      <c r="H19" s="101">
        <v>5</v>
      </c>
      <c r="I19" s="101">
        <v>6</v>
      </c>
      <c r="J19" s="101"/>
      <c r="K19" s="101"/>
      <c r="L19" s="101"/>
      <c r="M19" s="101" t="s">
        <v>17</v>
      </c>
      <c r="N19" s="57"/>
      <c r="O19" s="101"/>
      <c r="P19" s="101"/>
      <c r="Q19" s="101"/>
      <c r="R19" s="102"/>
      <c r="S19" s="102"/>
      <c r="T19" s="102"/>
      <c r="U19" s="103"/>
    </row>
    <row r="20" spans="1:22" s="50" customFormat="1" ht="19.5" customHeight="1" x14ac:dyDescent="0.25">
      <c r="A20" s="39">
        <v>1</v>
      </c>
      <c r="B20" s="116" t="s">
        <v>87</v>
      </c>
      <c r="C20" s="117">
        <v>5001824</v>
      </c>
      <c r="D20" s="117">
        <v>1</v>
      </c>
      <c r="E20" s="118">
        <v>8000000</v>
      </c>
      <c r="F20" s="119">
        <f>E20-U20</f>
        <v>0</v>
      </c>
      <c r="G20" s="117">
        <v>1</v>
      </c>
      <c r="H20" s="120">
        <f>E20</f>
        <v>8000000</v>
      </c>
      <c r="I20" s="41">
        <f>F20</f>
        <v>0</v>
      </c>
      <c r="J20" s="42"/>
      <c r="K20" s="42"/>
      <c r="L20" s="42"/>
      <c r="M20" s="43"/>
      <c r="N20" s="44" t="s">
        <v>105</v>
      </c>
      <c r="O20" s="40">
        <v>2009</v>
      </c>
      <c r="P20" s="40">
        <v>8</v>
      </c>
      <c r="Q20" s="45">
        <f>100%/P20</f>
        <v>0.125</v>
      </c>
      <c r="R20" s="46">
        <f>E20/P20</f>
        <v>1000000</v>
      </c>
      <c r="S20" s="47">
        <f>2017-O20-T20</f>
        <v>8</v>
      </c>
      <c r="T20" s="47"/>
      <c r="U20" s="48">
        <f>R20*S20</f>
        <v>8000000</v>
      </c>
      <c r="V20" s="49">
        <f>IF(F20&lt;0,0,F20)</f>
        <v>0</v>
      </c>
    </row>
    <row r="21" spans="1:22" x14ac:dyDescent="0.25">
      <c r="A21" s="15"/>
      <c r="B21" s="51" t="s">
        <v>73</v>
      </c>
      <c r="C21" s="51"/>
      <c r="D21" s="19">
        <f t="shared" ref="D21:I21" si="0">SUM(D20:D20)</f>
        <v>1</v>
      </c>
      <c r="E21" s="20">
        <f t="shared" si="0"/>
        <v>8000000</v>
      </c>
      <c r="F21" s="52">
        <f t="shared" si="0"/>
        <v>0</v>
      </c>
      <c r="G21" s="53">
        <f t="shared" si="0"/>
        <v>1</v>
      </c>
      <c r="H21" s="20">
        <f t="shared" si="0"/>
        <v>8000000</v>
      </c>
      <c r="I21" s="54">
        <f t="shared" si="0"/>
        <v>0</v>
      </c>
      <c r="J21" s="18"/>
      <c r="K21" s="20"/>
      <c r="L21" s="8"/>
      <c r="M21" s="18"/>
    </row>
    <row r="22" spans="1:22" ht="9.75" customHeight="1" x14ac:dyDescent="0.25">
      <c r="A22" s="16"/>
      <c r="B22" s="16"/>
      <c r="C22" s="16"/>
      <c r="D22" s="16"/>
      <c r="E22" s="16"/>
      <c r="F22" s="16"/>
      <c r="G22" s="17"/>
      <c r="H22" s="17"/>
      <c r="I22" s="16"/>
      <c r="J22" s="16"/>
      <c r="K22" s="17"/>
      <c r="L22" s="16"/>
      <c r="M22" s="16"/>
    </row>
    <row r="23" spans="1:22" s="59" customFormat="1" ht="16.5" x14ac:dyDescent="0.25">
      <c r="A23" s="128" t="s">
        <v>84</v>
      </c>
      <c r="B23" s="128"/>
      <c r="C23" s="128"/>
      <c r="D23" s="64"/>
      <c r="E23" s="64"/>
      <c r="F23" s="64"/>
      <c r="G23" s="65"/>
      <c r="H23" s="129" t="s">
        <v>132</v>
      </c>
      <c r="I23" s="129"/>
      <c r="J23" s="129"/>
      <c r="K23" s="129"/>
      <c r="L23" s="129"/>
      <c r="M23" s="129"/>
    </row>
    <row r="24" spans="1:22" s="59" customFormat="1" ht="20.25" customHeight="1" x14ac:dyDescent="0.25">
      <c r="A24" s="129" t="s">
        <v>79</v>
      </c>
      <c r="B24" s="129"/>
      <c r="C24" s="129"/>
      <c r="D24" s="130" t="s">
        <v>80</v>
      </c>
      <c r="E24" s="130"/>
      <c r="F24" s="130"/>
      <c r="G24" s="130"/>
      <c r="H24" s="127" t="s">
        <v>82</v>
      </c>
      <c r="I24" s="127"/>
      <c r="J24" s="127"/>
      <c r="K24" s="127"/>
      <c r="L24" s="127"/>
      <c r="M24" s="127"/>
    </row>
    <row r="25" spans="1:22" s="59" customFormat="1" ht="32.25" customHeight="1" x14ac:dyDescent="0.25">
      <c r="D25" s="130" t="s">
        <v>124</v>
      </c>
      <c r="E25" s="130"/>
      <c r="F25" s="130"/>
      <c r="G25" s="130"/>
      <c r="H25" s="66"/>
      <c r="I25" s="66"/>
      <c r="J25" s="66"/>
      <c r="K25" s="66"/>
      <c r="L25" s="66"/>
      <c r="M25" s="66"/>
    </row>
    <row r="26" spans="1:22" s="59" customFormat="1" ht="32.25" customHeight="1" x14ac:dyDescent="0.25">
      <c r="D26" s="130" t="s">
        <v>125</v>
      </c>
      <c r="E26" s="130"/>
      <c r="F26" s="130"/>
      <c r="G26" s="130"/>
      <c r="H26" s="66"/>
      <c r="I26" s="66"/>
      <c r="J26" s="66"/>
      <c r="K26" s="66"/>
      <c r="L26" s="66"/>
      <c r="M26" s="66"/>
    </row>
    <row r="27" spans="1:22" s="59" customFormat="1" ht="32.25" customHeight="1" x14ac:dyDescent="0.25">
      <c r="D27" s="130" t="s">
        <v>126</v>
      </c>
      <c r="E27" s="130"/>
      <c r="F27" s="130"/>
      <c r="G27" s="130"/>
      <c r="H27" s="66"/>
      <c r="I27" s="66"/>
      <c r="J27" s="66"/>
      <c r="K27" s="66"/>
      <c r="L27" s="66"/>
      <c r="M27" s="66"/>
    </row>
    <row r="28" spans="1:22" s="59" customFormat="1" ht="32.25" customHeight="1" x14ac:dyDescent="0.25">
      <c r="D28" s="130" t="s">
        <v>127</v>
      </c>
      <c r="E28" s="130"/>
      <c r="F28" s="130"/>
      <c r="G28" s="130"/>
      <c r="H28" s="66"/>
      <c r="I28" s="66"/>
      <c r="J28" s="66"/>
      <c r="K28" s="66"/>
      <c r="L28" s="66"/>
      <c r="M28" s="66"/>
    </row>
    <row r="29" spans="1:22" s="59" customFormat="1" ht="32.25" customHeight="1" x14ac:dyDescent="0.25">
      <c r="A29" s="127" t="s">
        <v>81</v>
      </c>
      <c r="B29" s="127"/>
      <c r="C29" s="127"/>
      <c r="D29" s="130" t="s">
        <v>133</v>
      </c>
      <c r="E29" s="130"/>
      <c r="F29" s="130"/>
      <c r="G29" s="130"/>
      <c r="H29" s="127" t="s">
        <v>83</v>
      </c>
      <c r="I29" s="127"/>
      <c r="J29" s="127"/>
      <c r="K29" s="127"/>
      <c r="L29" s="127"/>
      <c r="M29" s="127"/>
    </row>
    <row r="30" spans="1:22" s="59" customFormat="1" x14ac:dyDescent="0.25"/>
    <row r="31" spans="1:22" s="59" customFormat="1" x14ac:dyDescent="0.25"/>
    <row r="32" spans="1:22" s="59" customFormat="1" x14ac:dyDescent="0.25"/>
  </sheetData>
  <sortState ref="A21:V22">
    <sortCondition ref="B21:B22"/>
  </sortState>
  <mergeCells count="48">
    <mergeCell ref="A15:C15"/>
    <mergeCell ref="A11:B11"/>
    <mergeCell ref="A12:B12"/>
    <mergeCell ref="A13:B13"/>
    <mergeCell ref="K13:M13"/>
    <mergeCell ref="K12:M12"/>
    <mergeCell ref="K11:M11"/>
    <mergeCell ref="D17:F17"/>
    <mergeCell ref="D25:G25"/>
    <mergeCell ref="A1:D1"/>
    <mergeCell ref="G1:M1"/>
    <mergeCell ref="A2:D2"/>
    <mergeCell ref="G2:M2"/>
    <mergeCell ref="A5:M5"/>
    <mergeCell ref="A3:D3"/>
    <mergeCell ref="A6:M6"/>
    <mergeCell ref="A7:K7"/>
    <mergeCell ref="A8:B8"/>
    <mergeCell ref="A9:B9"/>
    <mergeCell ref="A10:B10"/>
    <mergeCell ref="K10:M10"/>
    <mergeCell ref="A14:B14"/>
    <mergeCell ref="K14:M14"/>
    <mergeCell ref="J17:L17"/>
    <mergeCell ref="A29:C29"/>
    <mergeCell ref="A23:C23"/>
    <mergeCell ref="A24:C24"/>
    <mergeCell ref="D24:G24"/>
    <mergeCell ref="G17:I17"/>
    <mergeCell ref="H23:M23"/>
    <mergeCell ref="H24:M24"/>
    <mergeCell ref="D26:G26"/>
    <mergeCell ref="D27:G27"/>
    <mergeCell ref="D28:G28"/>
    <mergeCell ref="D29:G29"/>
    <mergeCell ref="H29:M29"/>
    <mergeCell ref="A17:A18"/>
    <mergeCell ref="B17:B18"/>
    <mergeCell ref="C17:C18"/>
    <mergeCell ref="R17:R18"/>
    <mergeCell ref="S17:S18"/>
    <mergeCell ref="T17:T18"/>
    <mergeCell ref="U17:U18"/>
    <mergeCell ref="M17:M18"/>
    <mergeCell ref="N17:N18"/>
    <mergeCell ref="O17:O18"/>
    <mergeCell ref="P17:P18"/>
    <mergeCell ref="Q17:Q18"/>
  </mergeCells>
  <pageMargins left="1.5" right="0.45" top="0.5" bottom="0.5" header="0.3" footer="0.3"/>
  <pageSetup paperSize="9" scale="95" orientation="landscape" r:id="rId1"/>
  <headerFooter>
    <oddFooter>&amp;RTrang: ................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9"/>
  <sheetViews>
    <sheetView tabSelected="1" zoomScaleNormal="100" workbookViewId="0">
      <selection activeCell="A8" sqref="A8:L8"/>
    </sheetView>
  </sheetViews>
  <sheetFormatPr defaultRowHeight="15" x14ac:dyDescent="0.25"/>
  <cols>
    <col min="1" max="1" width="4.28515625" customWidth="1"/>
    <col min="2" max="2" width="26.5703125" customWidth="1"/>
    <col min="3" max="3" width="12.7109375" customWidth="1"/>
    <col min="4" max="4" width="8.28515625" customWidth="1"/>
    <col min="5" max="5" width="0.7109375" hidden="1" customWidth="1"/>
    <col min="6" max="6" width="6.85546875" customWidth="1"/>
    <col min="7" max="7" width="11.7109375" customWidth="1"/>
    <col min="8" max="8" width="8.140625" customWidth="1"/>
    <col min="9" max="9" width="13.85546875" customWidth="1"/>
    <col min="10" max="10" width="7.85546875" customWidth="1"/>
    <col min="11" max="11" width="13.85546875" customWidth="1"/>
    <col min="12" max="12" width="13" customWidth="1"/>
    <col min="14" max="15" width="13" customWidth="1"/>
  </cols>
  <sheetData>
    <row r="1" spans="1:15" ht="16.5" x14ac:dyDescent="0.25">
      <c r="A1" s="148" t="s">
        <v>85</v>
      </c>
      <c r="B1" s="148"/>
      <c r="C1" s="148"/>
      <c r="D1" s="148"/>
      <c r="E1" s="148"/>
      <c r="F1" s="148"/>
      <c r="G1" s="1"/>
      <c r="H1" s="133" t="s">
        <v>0</v>
      </c>
      <c r="I1" s="133"/>
      <c r="J1" s="133"/>
      <c r="K1" s="133"/>
      <c r="L1" s="133"/>
    </row>
    <row r="2" spans="1:15" ht="16.5" x14ac:dyDescent="0.25">
      <c r="A2" s="133" t="s">
        <v>106</v>
      </c>
      <c r="B2" s="133"/>
      <c r="C2" s="133"/>
      <c r="D2" s="133"/>
      <c r="E2" s="133"/>
      <c r="F2" s="133"/>
      <c r="G2" s="1"/>
      <c r="H2" s="134" t="s">
        <v>1</v>
      </c>
      <c r="I2" s="134"/>
      <c r="J2" s="134"/>
      <c r="K2" s="134"/>
      <c r="L2" s="134"/>
    </row>
    <row r="3" spans="1:15" ht="16.5" x14ac:dyDescent="0.25">
      <c r="A3" s="133" t="s">
        <v>108</v>
      </c>
      <c r="B3" s="133"/>
      <c r="C3" s="133"/>
      <c r="D3" s="133"/>
      <c r="E3" s="133"/>
      <c r="F3" s="133"/>
      <c r="G3" s="1"/>
      <c r="H3" s="24"/>
      <c r="I3" s="24"/>
      <c r="J3" s="24"/>
      <c r="K3" s="24"/>
      <c r="L3" s="24"/>
      <c r="N3" s="107"/>
      <c r="O3" s="107"/>
    </row>
    <row r="4" spans="1:15" ht="24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</row>
    <row r="5" spans="1:15" ht="22.5" customHeight="1" x14ac:dyDescent="0.3">
      <c r="A5" s="149" t="s">
        <v>86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</row>
    <row r="6" spans="1:15" ht="22.5" customHeight="1" x14ac:dyDescent="0.3">
      <c r="A6" s="149" t="s">
        <v>74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5" ht="16.5" customHeight="1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N7" s="108"/>
      <c r="O7" s="108"/>
    </row>
    <row r="8" spans="1:15" ht="16.5" x14ac:dyDescent="0.25">
      <c r="A8" s="150" t="s">
        <v>129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</row>
    <row r="9" spans="1:15" s="67" customFormat="1" ht="16.5" x14ac:dyDescent="0.25">
      <c r="A9" s="137" t="s">
        <v>112</v>
      </c>
      <c r="B9" s="137"/>
      <c r="C9" s="111"/>
      <c r="D9" s="111"/>
      <c r="E9" s="111"/>
      <c r="F9" s="111"/>
      <c r="G9" s="111"/>
      <c r="H9" s="111"/>
      <c r="I9" s="111"/>
      <c r="J9" s="111"/>
      <c r="K9" s="111"/>
      <c r="L9" s="111"/>
      <c r="N9" s="111"/>
    </row>
    <row r="10" spans="1:15" s="67" customFormat="1" ht="15.75" x14ac:dyDescent="0.25">
      <c r="A10" s="136" t="s">
        <v>76</v>
      </c>
      <c r="B10" s="136"/>
      <c r="C10" s="112"/>
      <c r="D10" s="60" t="s">
        <v>114</v>
      </c>
      <c r="E10" s="65"/>
      <c r="F10" s="60"/>
      <c r="G10" s="60"/>
      <c r="H10" s="68"/>
      <c r="I10" s="109" t="s">
        <v>113</v>
      </c>
      <c r="J10" s="69"/>
      <c r="K10" s="69"/>
      <c r="L10" s="69"/>
    </row>
    <row r="11" spans="1:15" s="67" customFormat="1" ht="15.75" x14ac:dyDescent="0.25">
      <c r="A11" s="136" t="s">
        <v>88</v>
      </c>
      <c r="B11" s="136"/>
      <c r="C11" s="112"/>
      <c r="D11" s="60" t="s">
        <v>116</v>
      </c>
      <c r="E11" s="65"/>
      <c r="F11" s="60"/>
      <c r="G11" s="60"/>
      <c r="H11" s="68"/>
      <c r="I11" s="109" t="s">
        <v>115</v>
      </c>
      <c r="J11" s="69"/>
      <c r="K11" s="69"/>
      <c r="L11" s="69"/>
    </row>
    <row r="12" spans="1:15" s="67" customFormat="1" ht="15.75" x14ac:dyDescent="0.25">
      <c r="A12" s="136" t="s">
        <v>118</v>
      </c>
      <c r="B12" s="136"/>
      <c r="C12" s="112"/>
      <c r="D12" s="60" t="s">
        <v>130</v>
      </c>
      <c r="E12" s="65"/>
      <c r="F12" s="60"/>
      <c r="G12" s="60"/>
      <c r="H12" s="68"/>
      <c r="I12" s="109" t="s">
        <v>117</v>
      </c>
      <c r="J12" s="69"/>
      <c r="K12" s="69"/>
      <c r="L12" s="69"/>
    </row>
    <row r="13" spans="1:15" s="67" customFormat="1" ht="15.75" x14ac:dyDescent="0.25">
      <c r="A13" s="136" t="s">
        <v>89</v>
      </c>
      <c r="B13" s="136"/>
      <c r="C13" s="112"/>
      <c r="D13" s="60" t="s">
        <v>119</v>
      </c>
      <c r="E13" s="65"/>
      <c r="F13" s="60"/>
      <c r="G13" s="60"/>
      <c r="H13" s="68"/>
      <c r="I13" s="109" t="s">
        <v>117</v>
      </c>
      <c r="J13" s="69"/>
      <c r="K13" s="69"/>
      <c r="L13" s="69"/>
    </row>
    <row r="14" spans="1:15" s="67" customFormat="1" ht="15.75" x14ac:dyDescent="0.25">
      <c r="A14" s="136" t="s">
        <v>120</v>
      </c>
      <c r="B14" s="136"/>
      <c r="C14" s="112"/>
      <c r="D14" s="60" t="s">
        <v>121</v>
      </c>
      <c r="E14" s="60"/>
      <c r="F14" s="60"/>
      <c r="G14" s="60"/>
      <c r="H14" s="68"/>
      <c r="I14" s="109" t="s">
        <v>117</v>
      </c>
      <c r="J14" s="69"/>
      <c r="K14" s="69"/>
      <c r="L14" s="69"/>
    </row>
    <row r="15" spans="1:15" s="67" customFormat="1" ht="15.75" x14ac:dyDescent="0.25">
      <c r="A15" s="136" t="s">
        <v>131</v>
      </c>
      <c r="B15" s="136"/>
      <c r="C15" s="112"/>
      <c r="D15" s="60" t="s">
        <v>122</v>
      </c>
      <c r="E15" s="65"/>
      <c r="F15" s="60"/>
      <c r="G15" s="60"/>
      <c r="H15" s="68"/>
      <c r="I15" s="109" t="s">
        <v>117</v>
      </c>
      <c r="J15" s="69"/>
      <c r="K15" s="69"/>
      <c r="L15" s="69"/>
    </row>
    <row r="16" spans="1:15" ht="16.5" customHeight="1" x14ac:dyDescent="0.25">
      <c r="A16" s="147" t="s">
        <v>77</v>
      </c>
      <c r="B16" s="147"/>
      <c r="C16" s="147"/>
      <c r="D16" s="147"/>
      <c r="E16" s="55"/>
      <c r="F16" s="55"/>
      <c r="G16" s="55"/>
      <c r="H16" s="55"/>
      <c r="I16" s="55"/>
      <c r="J16" s="55"/>
      <c r="K16" s="55"/>
      <c r="L16" s="55"/>
      <c r="N16" s="108"/>
      <c r="O16" s="108"/>
    </row>
    <row r="17" spans="1:15" ht="9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</row>
    <row r="18" spans="1:15" ht="15" customHeight="1" x14ac:dyDescent="0.25">
      <c r="A18" s="145" t="s">
        <v>2</v>
      </c>
      <c r="B18" s="145" t="s">
        <v>3</v>
      </c>
      <c r="C18" s="145" t="s">
        <v>4</v>
      </c>
      <c r="D18" s="155" t="s">
        <v>5</v>
      </c>
      <c r="E18" s="155" t="s">
        <v>6</v>
      </c>
      <c r="F18" s="153" t="s">
        <v>7</v>
      </c>
      <c r="G18" s="145" t="s">
        <v>8</v>
      </c>
      <c r="H18" s="141" t="s">
        <v>9</v>
      </c>
      <c r="I18" s="142"/>
      <c r="J18" s="141" t="s">
        <v>10</v>
      </c>
      <c r="K18" s="142"/>
      <c r="L18" s="143" t="s">
        <v>11</v>
      </c>
      <c r="N18" s="143"/>
      <c r="O18" s="143"/>
    </row>
    <row r="19" spans="1:15" x14ac:dyDescent="0.25">
      <c r="A19" s="146"/>
      <c r="B19" s="146"/>
      <c r="C19" s="146"/>
      <c r="D19" s="156"/>
      <c r="E19" s="156"/>
      <c r="F19" s="154"/>
      <c r="G19" s="146"/>
      <c r="H19" s="2" t="s">
        <v>12</v>
      </c>
      <c r="I19" s="3" t="s">
        <v>13</v>
      </c>
      <c r="J19" s="2" t="s">
        <v>12</v>
      </c>
      <c r="K19" s="3" t="s">
        <v>13</v>
      </c>
      <c r="L19" s="144"/>
      <c r="N19" s="144"/>
      <c r="O19" s="144"/>
    </row>
    <row r="20" spans="1:15" x14ac:dyDescent="0.25">
      <c r="A20" s="3" t="s">
        <v>14</v>
      </c>
      <c r="B20" s="3" t="s">
        <v>15</v>
      </c>
      <c r="C20" s="3" t="s">
        <v>16</v>
      </c>
      <c r="D20" s="3" t="s">
        <v>17</v>
      </c>
      <c r="E20" s="4"/>
      <c r="F20" s="3" t="s">
        <v>18</v>
      </c>
      <c r="G20" s="5" t="s">
        <v>19</v>
      </c>
      <c r="H20" s="5" t="s">
        <v>20</v>
      </c>
      <c r="I20" s="5" t="s">
        <v>21</v>
      </c>
      <c r="J20" s="5" t="s">
        <v>22</v>
      </c>
      <c r="K20" s="5" t="s">
        <v>23</v>
      </c>
      <c r="L20" s="6">
        <v>6</v>
      </c>
      <c r="N20" s="6"/>
      <c r="O20" s="6"/>
    </row>
    <row r="21" spans="1:15" ht="25.5" customHeight="1" x14ac:dyDescent="0.25">
      <c r="A21" s="71">
        <v>1</v>
      </c>
      <c r="B21" s="72" t="s">
        <v>54</v>
      </c>
      <c r="C21" s="73">
        <v>5000981</v>
      </c>
      <c r="D21" s="74">
        <v>2002</v>
      </c>
      <c r="E21" s="74" t="s">
        <v>50</v>
      </c>
      <c r="F21" s="74" t="s">
        <v>25</v>
      </c>
      <c r="G21" s="75">
        <v>2200000</v>
      </c>
      <c r="H21" s="74">
        <v>10</v>
      </c>
      <c r="I21" s="75">
        <f t="shared" ref="I21:I50" si="0">G21*H21</f>
        <v>22000000</v>
      </c>
      <c r="J21" s="74">
        <v>10</v>
      </c>
      <c r="K21" s="75">
        <f t="shared" ref="K21:K50" si="1">J21*G21</f>
        <v>22000000</v>
      </c>
      <c r="L21" s="74"/>
      <c r="N21" s="74"/>
      <c r="O21" s="74"/>
    </row>
    <row r="22" spans="1:15" ht="25.5" customHeight="1" x14ac:dyDescent="0.25">
      <c r="A22" s="71">
        <f>A21+1</f>
        <v>2</v>
      </c>
      <c r="B22" s="72" t="s">
        <v>28</v>
      </c>
      <c r="C22" s="73">
        <v>5001840</v>
      </c>
      <c r="D22" s="74">
        <v>2009</v>
      </c>
      <c r="E22" s="74" t="s">
        <v>50</v>
      </c>
      <c r="F22" s="74" t="s">
        <v>25</v>
      </c>
      <c r="G22" s="75">
        <v>2150000</v>
      </c>
      <c r="H22" s="74">
        <v>1</v>
      </c>
      <c r="I22" s="75">
        <f t="shared" si="0"/>
        <v>2150000</v>
      </c>
      <c r="J22" s="74">
        <v>1</v>
      </c>
      <c r="K22" s="75">
        <f t="shared" si="1"/>
        <v>2150000</v>
      </c>
      <c r="L22" s="74"/>
      <c r="N22" s="74"/>
      <c r="O22" s="74"/>
    </row>
    <row r="23" spans="1:15" ht="25.5" customHeight="1" x14ac:dyDescent="0.25">
      <c r="A23" s="71">
        <f t="shared" ref="A23:A50" si="2">A22+1</f>
        <v>3</v>
      </c>
      <c r="B23" s="72" t="s">
        <v>28</v>
      </c>
      <c r="C23" s="73">
        <v>5001529</v>
      </c>
      <c r="D23" s="74">
        <v>2007</v>
      </c>
      <c r="E23" s="74" t="s">
        <v>134</v>
      </c>
      <c r="F23" s="74" t="s">
        <v>25</v>
      </c>
      <c r="G23" s="75">
        <v>1500000</v>
      </c>
      <c r="H23" s="74">
        <v>2</v>
      </c>
      <c r="I23" s="75">
        <f t="shared" si="0"/>
        <v>3000000</v>
      </c>
      <c r="J23" s="74">
        <v>2</v>
      </c>
      <c r="K23" s="75">
        <f t="shared" si="1"/>
        <v>3000000</v>
      </c>
      <c r="L23" s="74"/>
      <c r="N23" s="74"/>
      <c r="O23" s="74"/>
    </row>
    <row r="24" spans="1:15" ht="25.5" customHeight="1" x14ac:dyDescent="0.25">
      <c r="A24" s="71">
        <f t="shared" si="2"/>
        <v>4</v>
      </c>
      <c r="B24" s="72" t="s">
        <v>56</v>
      </c>
      <c r="C24" s="73">
        <v>5001106</v>
      </c>
      <c r="D24" s="74">
        <v>2004</v>
      </c>
      <c r="E24" s="74" t="s">
        <v>50</v>
      </c>
      <c r="F24" s="74" t="s">
        <v>25</v>
      </c>
      <c r="G24" s="75">
        <v>2730000</v>
      </c>
      <c r="H24" s="74">
        <v>2</v>
      </c>
      <c r="I24" s="75">
        <f t="shared" si="0"/>
        <v>5460000</v>
      </c>
      <c r="J24" s="74">
        <v>2</v>
      </c>
      <c r="K24" s="75">
        <f t="shared" si="1"/>
        <v>5460000</v>
      </c>
      <c r="L24" s="74"/>
      <c r="N24" s="74"/>
      <c r="O24" s="74"/>
    </row>
    <row r="25" spans="1:15" ht="25.5" customHeight="1" x14ac:dyDescent="0.25">
      <c r="A25" s="71">
        <f t="shared" si="2"/>
        <v>5</v>
      </c>
      <c r="B25" s="76" t="s">
        <v>70</v>
      </c>
      <c r="C25" s="73" t="s">
        <v>71</v>
      </c>
      <c r="D25" s="73">
        <v>2010</v>
      </c>
      <c r="E25" s="77" t="s">
        <v>50</v>
      </c>
      <c r="F25" s="73" t="s">
        <v>25</v>
      </c>
      <c r="G25" s="78">
        <v>2100000</v>
      </c>
      <c r="H25" s="73">
        <v>8</v>
      </c>
      <c r="I25" s="75">
        <f t="shared" si="0"/>
        <v>16800000</v>
      </c>
      <c r="J25" s="73">
        <v>8</v>
      </c>
      <c r="K25" s="75">
        <f t="shared" si="1"/>
        <v>16800000</v>
      </c>
      <c r="L25" s="73"/>
      <c r="N25" s="73"/>
      <c r="O25" s="73"/>
    </row>
    <row r="26" spans="1:15" ht="25.5" customHeight="1" x14ac:dyDescent="0.25">
      <c r="A26" s="71">
        <f t="shared" si="2"/>
        <v>6</v>
      </c>
      <c r="B26" s="72" t="s">
        <v>48</v>
      </c>
      <c r="C26" s="73">
        <v>5001390</v>
      </c>
      <c r="D26" s="74">
        <v>2006</v>
      </c>
      <c r="E26" s="74" t="s">
        <v>50</v>
      </c>
      <c r="F26" s="74" t="s">
        <v>25</v>
      </c>
      <c r="G26" s="75">
        <v>825000</v>
      </c>
      <c r="H26" s="74">
        <v>3</v>
      </c>
      <c r="I26" s="75">
        <f t="shared" si="0"/>
        <v>2475000</v>
      </c>
      <c r="J26" s="74">
        <v>3</v>
      </c>
      <c r="K26" s="75">
        <f t="shared" si="1"/>
        <v>2475000</v>
      </c>
      <c r="L26" s="74"/>
      <c r="N26" s="74"/>
      <c r="O26" s="74"/>
    </row>
    <row r="27" spans="1:15" ht="25.5" customHeight="1" x14ac:dyDescent="0.25">
      <c r="A27" s="71">
        <f t="shared" si="2"/>
        <v>7</v>
      </c>
      <c r="B27" s="72" t="s">
        <v>48</v>
      </c>
      <c r="C27" s="73">
        <v>5001546</v>
      </c>
      <c r="D27" s="74">
        <v>2007</v>
      </c>
      <c r="E27" s="74" t="s">
        <v>50</v>
      </c>
      <c r="F27" s="74" t="s">
        <v>24</v>
      </c>
      <c r="G27" s="75">
        <v>900000</v>
      </c>
      <c r="H27" s="74">
        <v>5</v>
      </c>
      <c r="I27" s="75">
        <f t="shared" si="0"/>
        <v>4500000</v>
      </c>
      <c r="J27" s="74">
        <v>5</v>
      </c>
      <c r="K27" s="75">
        <f t="shared" si="1"/>
        <v>4500000</v>
      </c>
      <c r="L27" s="74"/>
      <c r="N27" s="74"/>
      <c r="O27" s="74"/>
    </row>
    <row r="28" spans="1:15" ht="25.5" customHeight="1" x14ac:dyDescent="0.25">
      <c r="A28" s="71">
        <f t="shared" si="2"/>
        <v>8</v>
      </c>
      <c r="B28" s="72" t="s">
        <v>58</v>
      </c>
      <c r="C28" s="73" t="s">
        <v>59</v>
      </c>
      <c r="D28" s="74">
        <v>2007</v>
      </c>
      <c r="E28" s="74" t="s">
        <v>50</v>
      </c>
      <c r="F28" s="74" t="s">
        <v>25</v>
      </c>
      <c r="G28" s="75">
        <v>1584000</v>
      </c>
      <c r="H28" s="74">
        <v>1</v>
      </c>
      <c r="I28" s="75">
        <f t="shared" si="0"/>
        <v>1584000</v>
      </c>
      <c r="J28" s="74">
        <v>1</v>
      </c>
      <c r="K28" s="75">
        <f t="shared" si="1"/>
        <v>1584000</v>
      </c>
      <c r="L28" s="74"/>
      <c r="N28" s="74"/>
      <c r="O28" s="74"/>
    </row>
    <row r="29" spans="1:15" ht="25.5" customHeight="1" x14ac:dyDescent="0.25">
      <c r="A29" s="71">
        <f t="shared" si="2"/>
        <v>9</v>
      </c>
      <c r="B29" s="72" t="s">
        <v>26</v>
      </c>
      <c r="C29" s="73">
        <v>5000889</v>
      </c>
      <c r="D29" s="74">
        <v>2001</v>
      </c>
      <c r="E29" s="74" t="s">
        <v>50</v>
      </c>
      <c r="F29" s="74" t="s">
        <v>25</v>
      </c>
      <c r="G29" s="75">
        <v>1400000</v>
      </c>
      <c r="H29" s="74">
        <v>2</v>
      </c>
      <c r="I29" s="75">
        <f t="shared" si="0"/>
        <v>2800000</v>
      </c>
      <c r="J29" s="74">
        <v>2</v>
      </c>
      <c r="K29" s="75">
        <f t="shared" si="1"/>
        <v>2800000</v>
      </c>
      <c r="L29" s="74"/>
      <c r="N29" s="74"/>
      <c r="O29" s="74"/>
    </row>
    <row r="30" spans="1:15" ht="25.5" customHeight="1" x14ac:dyDescent="0.25">
      <c r="A30" s="71">
        <f t="shared" si="2"/>
        <v>10</v>
      </c>
      <c r="B30" s="72" t="s">
        <v>26</v>
      </c>
      <c r="C30" s="73">
        <v>5001162</v>
      </c>
      <c r="D30" s="74">
        <v>2005</v>
      </c>
      <c r="E30" s="74" t="s">
        <v>50</v>
      </c>
      <c r="F30" s="74" t="s">
        <v>25</v>
      </c>
      <c r="G30" s="75">
        <v>1800000</v>
      </c>
      <c r="H30" s="74">
        <v>1</v>
      </c>
      <c r="I30" s="75">
        <f t="shared" si="0"/>
        <v>1800000</v>
      </c>
      <c r="J30" s="74">
        <v>1</v>
      </c>
      <c r="K30" s="75">
        <f t="shared" si="1"/>
        <v>1800000</v>
      </c>
      <c r="L30" s="74"/>
      <c r="N30" s="74"/>
      <c r="O30" s="74"/>
    </row>
    <row r="31" spans="1:15" ht="25.5" customHeight="1" x14ac:dyDescent="0.25">
      <c r="A31" s="71">
        <f t="shared" si="2"/>
        <v>11</v>
      </c>
      <c r="B31" s="72" t="s">
        <v>26</v>
      </c>
      <c r="C31" s="73">
        <v>5001839</v>
      </c>
      <c r="D31" s="74">
        <v>2009</v>
      </c>
      <c r="E31" s="74" t="s">
        <v>50</v>
      </c>
      <c r="F31" s="74" t="s">
        <v>25</v>
      </c>
      <c r="G31" s="75">
        <v>2600000</v>
      </c>
      <c r="H31" s="74">
        <v>1</v>
      </c>
      <c r="I31" s="75">
        <f t="shared" si="0"/>
        <v>2600000</v>
      </c>
      <c r="J31" s="74">
        <v>1</v>
      </c>
      <c r="K31" s="75">
        <f t="shared" si="1"/>
        <v>2600000</v>
      </c>
      <c r="L31" s="74"/>
      <c r="N31" s="74"/>
      <c r="O31" s="74"/>
    </row>
    <row r="32" spans="1:15" ht="25.5" customHeight="1" x14ac:dyDescent="0.25">
      <c r="A32" s="71">
        <f t="shared" si="2"/>
        <v>12</v>
      </c>
      <c r="B32" s="72" t="s">
        <v>55</v>
      </c>
      <c r="C32" s="73">
        <v>5001042</v>
      </c>
      <c r="D32" s="74">
        <v>2003</v>
      </c>
      <c r="E32" s="74" t="s">
        <v>50</v>
      </c>
      <c r="F32" s="74" t="s">
        <v>25</v>
      </c>
      <c r="G32" s="75">
        <v>1795500</v>
      </c>
      <c r="H32" s="74">
        <v>1</v>
      </c>
      <c r="I32" s="75">
        <f t="shared" si="0"/>
        <v>1795500</v>
      </c>
      <c r="J32" s="74">
        <v>1</v>
      </c>
      <c r="K32" s="75">
        <f t="shared" si="1"/>
        <v>1795500</v>
      </c>
      <c r="L32" s="74"/>
      <c r="N32" s="74"/>
      <c r="O32" s="74"/>
    </row>
    <row r="33" spans="1:15" ht="25.5" customHeight="1" x14ac:dyDescent="0.25">
      <c r="A33" s="71">
        <f t="shared" si="2"/>
        <v>13</v>
      </c>
      <c r="B33" s="72" t="s">
        <v>32</v>
      </c>
      <c r="C33" s="73" t="s">
        <v>63</v>
      </c>
      <c r="D33" s="74">
        <v>2009</v>
      </c>
      <c r="E33" s="74" t="s">
        <v>50</v>
      </c>
      <c r="F33" s="74" t="s">
        <v>25</v>
      </c>
      <c r="G33" s="75">
        <v>2600000</v>
      </c>
      <c r="H33" s="74">
        <v>1</v>
      </c>
      <c r="I33" s="75">
        <f t="shared" si="0"/>
        <v>2600000</v>
      </c>
      <c r="J33" s="74">
        <v>1</v>
      </c>
      <c r="K33" s="75">
        <f t="shared" si="1"/>
        <v>2600000</v>
      </c>
      <c r="L33" s="74"/>
      <c r="N33" s="74"/>
      <c r="O33" s="74"/>
    </row>
    <row r="34" spans="1:15" ht="25.5" customHeight="1" x14ac:dyDescent="0.25">
      <c r="A34" s="71">
        <f t="shared" si="2"/>
        <v>14</v>
      </c>
      <c r="B34" s="76" t="s">
        <v>32</v>
      </c>
      <c r="C34" s="73" t="s">
        <v>69</v>
      </c>
      <c r="D34" s="73">
        <v>2012</v>
      </c>
      <c r="E34" s="74" t="s">
        <v>50</v>
      </c>
      <c r="F34" s="73" t="s">
        <v>25</v>
      </c>
      <c r="G34" s="78">
        <v>2100000</v>
      </c>
      <c r="H34" s="73">
        <v>1</v>
      </c>
      <c r="I34" s="75">
        <f t="shared" si="0"/>
        <v>2100000</v>
      </c>
      <c r="J34" s="73">
        <v>1</v>
      </c>
      <c r="K34" s="75">
        <f t="shared" si="1"/>
        <v>2100000</v>
      </c>
      <c r="L34" s="73"/>
      <c r="N34" s="73"/>
      <c r="O34" s="73"/>
    </row>
    <row r="35" spans="1:15" ht="25.5" customHeight="1" x14ac:dyDescent="0.25">
      <c r="A35" s="71">
        <f t="shared" si="2"/>
        <v>15</v>
      </c>
      <c r="B35" s="72" t="s">
        <v>31</v>
      </c>
      <c r="C35" s="73" t="s">
        <v>62</v>
      </c>
      <c r="D35" s="74">
        <v>2009</v>
      </c>
      <c r="E35" s="74" t="s">
        <v>50</v>
      </c>
      <c r="F35" s="74" t="s">
        <v>25</v>
      </c>
      <c r="G35" s="75">
        <v>650000</v>
      </c>
      <c r="H35" s="74">
        <v>1</v>
      </c>
      <c r="I35" s="75">
        <f t="shared" si="0"/>
        <v>650000</v>
      </c>
      <c r="J35" s="74">
        <v>1</v>
      </c>
      <c r="K35" s="75">
        <f t="shared" si="1"/>
        <v>650000</v>
      </c>
      <c r="L35" s="74"/>
      <c r="N35" s="74"/>
      <c r="O35" s="74"/>
    </row>
    <row r="36" spans="1:15" ht="25.5" customHeight="1" x14ac:dyDescent="0.25">
      <c r="A36" s="71">
        <f t="shared" si="2"/>
        <v>16</v>
      </c>
      <c r="B36" s="72" t="s">
        <v>29</v>
      </c>
      <c r="C36" s="73">
        <v>5001333</v>
      </c>
      <c r="D36" s="74">
        <v>2006</v>
      </c>
      <c r="E36" s="74" t="s">
        <v>50</v>
      </c>
      <c r="F36" s="74" t="s">
        <v>25</v>
      </c>
      <c r="G36" s="75">
        <v>85000</v>
      </c>
      <c r="H36" s="74">
        <v>30</v>
      </c>
      <c r="I36" s="75">
        <f t="shared" si="0"/>
        <v>2550000</v>
      </c>
      <c r="J36" s="74">
        <v>30</v>
      </c>
      <c r="K36" s="75">
        <f t="shared" si="1"/>
        <v>2550000</v>
      </c>
      <c r="L36" s="74"/>
      <c r="N36" s="74"/>
      <c r="O36" s="74"/>
    </row>
    <row r="37" spans="1:15" ht="25.5" customHeight="1" x14ac:dyDescent="0.25">
      <c r="A37" s="71">
        <f t="shared" si="2"/>
        <v>17</v>
      </c>
      <c r="B37" s="72" t="s">
        <v>29</v>
      </c>
      <c r="C37" s="73">
        <v>5001675</v>
      </c>
      <c r="D37" s="74">
        <v>2008</v>
      </c>
      <c r="E37" s="74" t="s">
        <v>50</v>
      </c>
      <c r="F37" s="74" t="s">
        <v>25</v>
      </c>
      <c r="G37" s="75">
        <v>190000</v>
      </c>
      <c r="H37" s="74">
        <v>10</v>
      </c>
      <c r="I37" s="75">
        <f t="shared" si="0"/>
        <v>1900000</v>
      </c>
      <c r="J37" s="74">
        <v>10</v>
      </c>
      <c r="K37" s="75">
        <f t="shared" si="1"/>
        <v>1900000</v>
      </c>
      <c r="L37" s="74"/>
      <c r="N37" s="74"/>
      <c r="O37" s="74"/>
    </row>
    <row r="38" spans="1:15" ht="25.5" customHeight="1" x14ac:dyDescent="0.25">
      <c r="A38" s="71">
        <f t="shared" si="2"/>
        <v>18</v>
      </c>
      <c r="B38" s="76" t="s">
        <v>29</v>
      </c>
      <c r="C38" s="73" t="s">
        <v>68</v>
      </c>
      <c r="D38" s="73">
        <v>2010</v>
      </c>
      <c r="E38" s="74" t="s">
        <v>50</v>
      </c>
      <c r="F38" s="73" t="s">
        <v>25</v>
      </c>
      <c r="G38" s="78">
        <v>220000</v>
      </c>
      <c r="H38" s="73">
        <v>150</v>
      </c>
      <c r="I38" s="75">
        <f t="shared" si="0"/>
        <v>33000000</v>
      </c>
      <c r="J38" s="73">
        <v>150</v>
      </c>
      <c r="K38" s="75">
        <f t="shared" si="1"/>
        <v>33000000</v>
      </c>
      <c r="L38" s="73"/>
      <c r="N38" s="73"/>
      <c r="O38" s="73"/>
    </row>
    <row r="39" spans="1:15" ht="25.5" customHeight="1" x14ac:dyDescent="0.25">
      <c r="A39" s="71">
        <f t="shared" si="2"/>
        <v>19</v>
      </c>
      <c r="B39" s="79" t="s">
        <v>29</v>
      </c>
      <c r="C39" s="73" t="s">
        <v>72</v>
      </c>
      <c r="D39" s="73">
        <v>2010</v>
      </c>
      <c r="E39" s="77" t="s">
        <v>50</v>
      </c>
      <c r="F39" s="77" t="s">
        <v>25</v>
      </c>
      <c r="G39" s="78">
        <v>280000</v>
      </c>
      <c r="H39" s="77">
        <v>16</v>
      </c>
      <c r="I39" s="75">
        <f t="shared" si="0"/>
        <v>4480000</v>
      </c>
      <c r="J39" s="77">
        <v>16</v>
      </c>
      <c r="K39" s="75">
        <f t="shared" si="1"/>
        <v>4480000</v>
      </c>
      <c r="L39" s="73"/>
      <c r="N39" s="73"/>
      <c r="O39" s="73"/>
    </row>
    <row r="40" spans="1:15" ht="25.5" customHeight="1" x14ac:dyDescent="0.25">
      <c r="A40" s="71">
        <f t="shared" si="2"/>
        <v>20</v>
      </c>
      <c r="B40" s="72" t="s">
        <v>27</v>
      </c>
      <c r="C40" s="73">
        <v>5001787</v>
      </c>
      <c r="D40" s="74">
        <v>2009</v>
      </c>
      <c r="E40" s="74" t="s">
        <v>50</v>
      </c>
      <c r="F40" s="74" t="s">
        <v>25</v>
      </c>
      <c r="G40" s="75">
        <v>950000</v>
      </c>
      <c r="H40" s="74">
        <v>17</v>
      </c>
      <c r="I40" s="75">
        <f t="shared" si="0"/>
        <v>16150000</v>
      </c>
      <c r="J40" s="74">
        <v>17</v>
      </c>
      <c r="K40" s="75">
        <f t="shared" si="1"/>
        <v>16150000</v>
      </c>
      <c r="L40" s="74"/>
      <c r="N40" s="74"/>
      <c r="O40" s="74"/>
    </row>
    <row r="41" spans="1:15" ht="25.5" customHeight="1" x14ac:dyDescent="0.25">
      <c r="A41" s="71">
        <f t="shared" si="2"/>
        <v>21</v>
      </c>
      <c r="B41" s="80" t="s">
        <v>60</v>
      </c>
      <c r="C41" s="81" t="s">
        <v>61</v>
      </c>
      <c r="D41" s="82">
        <v>2006</v>
      </c>
      <c r="E41" s="82" t="s">
        <v>50</v>
      </c>
      <c r="F41" s="82" t="s">
        <v>25</v>
      </c>
      <c r="G41" s="83">
        <v>750000</v>
      </c>
      <c r="H41" s="84">
        <f>2-1</f>
        <v>1</v>
      </c>
      <c r="I41" s="83">
        <f t="shared" si="0"/>
        <v>750000</v>
      </c>
      <c r="J41" s="82">
        <v>1</v>
      </c>
      <c r="K41" s="83">
        <f t="shared" si="1"/>
        <v>750000</v>
      </c>
      <c r="L41" s="85"/>
      <c r="N41" s="85"/>
      <c r="O41" s="85"/>
    </row>
    <row r="42" spans="1:15" s="36" customFormat="1" ht="25.5" customHeight="1" x14ac:dyDescent="0.25">
      <c r="A42" s="71">
        <f t="shared" si="2"/>
        <v>22</v>
      </c>
      <c r="B42" s="72" t="s">
        <v>64</v>
      </c>
      <c r="C42" s="73" t="s">
        <v>65</v>
      </c>
      <c r="D42" s="74">
        <v>2009</v>
      </c>
      <c r="E42" s="74" t="s">
        <v>50</v>
      </c>
      <c r="F42" s="74" t="s">
        <v>25</v>
      </c>
      <c r="G42" s="75">
        <v>2650000</v>
      </c>
      <c r="H42" s="74">
        <v>2</v>
      </c>
      <c r="I42" s="75">
        <f t="shared" si="0"/>
        <v>5300000</v>
      </c>
      <c r="J42" s="74">
        <v>2</v>
      </c>
      <c r="K42" s="75">
        <f t="shared" si="1"/>
        <v>5300000</v>
      </c>
      <c r="L42" s="74"/>
      <c r="N42" s="74"/>
      <c r="O42" s="74"/>
    </row>
    <row r="43" spans="1:15" ht="25.5" customHeight="1" x14ac:dyDescent="0.25">
      <c r="A43" s="71">
        <f t="shared" si="2"/>
        <v>23</v>
      </c>
      <c r="B43" s="72" t="s">
        <v>30</v>
      </c>
      <c r="C43" s="73">
        <v>5001181</v>
      </c>
      <c r="D43" s="74">
        <v>2005</v>
      </c>
      <c r="E43" s="74" t="s">
        <v>50</v>
      </c>
      <c r="F43" s="74" t="s">
        <v>25</v>
      </c>
      <c r="G43" s="75">
        <v>365000</v>
      </c>
      <c r="H43" s="74">
        <v>2</v>
      </c>
      <c r="I43" s="75">
        <f t="shared" si="0"/>
        <v>730000</v>
      </c>
      <c r="J43" s="74">
        <v>2</v>
      </c>
      <c r="K43" s="75">
        <f t="shared" si="1"/>
        <v>730000</v>
      </c>
      <c r="L43" s="74"/>
      <c r="N43" s="74"/>
      <c r="O43" s="74"/>
    </row>
    <row r="44" spans="1:15" ht="25.5" customHeight="1" x14ac:dyDescent="0.25">
      <c r="A44" s="71">
        <f t="shared" si="2"/>
        <v>24</v>
      </c>
      <c r="B44" s="72" t="s">
        <v>44</v>
      </c>
      <c r="C44" s="73">
        <v>5001189</v>
      </c>
      <c r="D44" s="74">
        <v>2005</v>
      </c>
      <c r="E44" s="74" t="s">
        <v>50</v>
      </c>
      <c r="F44" s="74" t="s">
        <v>25</v>
      </c>
      <c r="G44" s="75">
        <v>110000</v>
      </c>
      <c r="H44" s="74">
        <f>6-1</f>
        <v>5</v>
      </c>
      <c r="I44" s="75">
        <f t="shared" si="0"/>
        <v>550000</v>
      </c>
      <c r="J44" s="74">
        <v>5</v>
      </c>
      <c r="K44" s="75">
        <f t="shared" si="1"/>
        <v>550000</v>
      </c>
      <c r="L44" s="74"/>
      <c r="N44" s="74"/>
      <c r="O44" s="74"/>
    </row>
    <row r="45" spans="1:15" ht="25.5" customHeight="1" x14ac:dyDescent="0.25">
      <c r="A45" s="71">
        <f t="shared" si="2"/>
        <v>25</v>
      </c>
      <c r="B45" s="72" t="s">
        <v>53</v>
      </c>
      <c r="C45" s="73">
        <v>5000702</v>
      </c>
      <c r="D45" s="74">
        <v>2000</v>
      </c>
      <c r="E45" s="74" t="s">
        <v>50</v>
      </c>
      <c r="F45" s="74" t="s">
        <v>25</v>
      </c>
      <c r="G45" s="75">
        <v>1400000</v>
      </c>
      <c r="H45" s="74">
        <v>1</v>
      </c>
      <c r="I45" s="75">
        <f t="shared" si="0"/>
        <v>1400000</v>
      </c>
      <c r="J45" s="74">
        <v>1</v>
      </c>
      <c r="K45" s="75">
        <f t="shared" si="1"/>
        <v>1400000</v>
      </c>
      <c r="L45" s="74"/>
      <c r="N45" s="74"/>
      <c r="O45" s="74"/>
    </row>
    <row r="46" spans="1:15" ht="25.5" customHeight="1" x14ac:dyDescent="0.25">
      <c r="A46" s="71">
        <f t="shared" si="2"/>
        <v>26</v>
      </c>
      <c r="B46" s="72" t="s">
        <v>51</v>
      </c>
      <c r="C46" s="86" t="s">
        <v>52</v>
      </c>
      <c r="D46" s="74">
        <v>1996</v>
      </c>
      <c r="E46" s="74" t="s">
        <v>50</v>
      </c>
      <c r="F46" s="74" t="s">
        <v>25</v>
      </c>
      <c r="G46" s="75">
        <v>2800000</v>
      </c>
      <c r="H46" s="74">
        <v>1</v>
      </c>
      <c r="I46" s="75">
        <f t="shared" si="0"/>
        <v>2800000</v>
      </c>
      <c r="J46" s="74">
        <v>1</v>
      </c>
      <c r="K46" s="75">
        <f t="shared" si="1"/>
        <v>2800000</v>
      </c>
      <c r="L46" s="74"/>
      <c r="N46" s="74"/>
      <c r="O46" s="74"/>
    </row>
    <row r="47" spans="1:15" ht="25.5" customHeight="1" x14ac:dyDescent="0.25">
      <c r="A47" s="71">
        <f t="shared" si="2"/>
        <v>27</v>
      </c>
      <c r="B47" s="72" t="s">
        <v>57</v>
      </c>
      <c r="C47" s="73">
        <v>5001242</v>
      </c>
      <c r="D47" s="74">
        <v>2006</v>
      </c>
      <c r="E47" s="74" t="s">
        <v>50</v>
      </c>
      <c r="F47" s="74" t="s">
        <v>25</v>
      </c>
      <c r="G47" s="75">
        <v>2250000</v>
      </c>
      <c r="H47" s="74">
        <v>1</v>
      </c>
      <c r="I47" s="75">
        <f t="shared" si="0"/>
        <v>2250000</v>
      </c>
      <c r="J47" s="74">
        <v>1</v>
      </c>
      <c r="K47" s="75">
        <f t="shared" si="1"/>
        <v>2250000</v>
      </c>
      <c r="L47" s="74"/>
      <c r="N47" s="74"/>
      <c r="O47" s="74"/>
    </row>
    <row r="48" spans="1:15" ht="25.5" customHeight="1" x14ac:dyDescent="0.25">
      <c r="A48" s="71">
        <f t="shared" si="2"/>
        <v>28</v>
      </c>
      <c r="B48" s="72" t="s">
        <v>57</v>
      </c>
      <c r="C48" s="73">
        <v>5001243</v>
      </c>
      <c r="D48" s="74">
        <v>2006</v>
      </c>
      <c r="E48" s="74" t="s">
        <v>50</v>
      </c>
      <c r="F48" s="74" t="s">
        <v>25</v>
      </c>
      <c r="G48" s="75">
        <v>2350000</v>
      </c>
      <c r="H48" s="74">
        <v>1</v>
      </c>
      <c r="I48" s="75">
        <f t="shared" si="0"/>
        <v>2350000</v>
      </c>
      <c r="J48" s="74">
        <v>1</v>
      </c>
      <c r="K48" s="75">
        <f t="shared" si="1"/>
        <v>2350000</v>
      </c>
      <c r="L48" s="74"/>
      <c r="N48" s="74"/>
      <c r="O48" s="74"/>
    </row>
    <row r="49" spans="1:15" ht="25.5" customHeight="1" x14ac:dyDescent="0.25">
      <c r="A49" s="71">
        <f t="shared" si="2"/>
        <v>29</v>
      </c>
      <c r="B49" s="72" t="s">
        <v>135</v>
      </c>
      <c r="C49" s="73">
        <v>5000983</v>
      </c>
      <c r="D49" s="74">
        <v>2002</v>
      </c>
      <c r="E49" s="74" t="s">
        <v>134</v>
      </c>
      <c r="F49" s="74" t="s">
        <v>25</v>
      </c>
      <c r="G49" s="75">
        <v>1050000</v>
      </c>
      <c r="H49" s="74">
        <v>1</v>
      </c>
      <c r="I49" s="75">
        <f t="shared" si="0"/>
        <v>1050000</v>
      </c>
      <c r="J49" s="74">
        <v>1</v>
      </c>
      <c r="K49" s="75">
        <f t="shared" si="1"/>
        <v>1050000</v>
      </c>
      <c r="L49" s="74"/>
      <c r="N49" s="74"/>
      <c r="O49" s="74"/>
    </row>
    <row r="50" spans="1:15" s="36" customFormat="1" ht="25.5" customHeight="1" x14ac:dyDescent="0.25">
      <c r="A50" s="71">
        <f t="shared" si="2"/>
        <v>30</v>
      </c>
      <c r="B50" s="76" t="s">
        <v>66</v>
      </c>
      <c r="C50" s="73" t="s">
        <v>67</v>
      </c>
      <c r="D50" s="73">
        <v>2010</v>
      </c>
      <c r="E50" s="74" t="s">
        <v>50</v>
      </c>
      <c r="F50" s="73" t="s">
        <v>25</v>
      </c>
      <c r="G50" s="78">
        <v>3100000</v>
      </c>
      <c r="H50" s="73">
        <v>1</v>
      </c>
      <c r="I50" s="75">
        <f t="shared" si="0"/>
        <v>3100000</v>
      </c>
      <c r="J50" s="73">
        <v>1</v>
      </c>
      <c r="K50" s="75">
        <f t="shared" si="1"/>
        <v>3100000</v>
      </c>
      <c r="L50" s="73"/>
      <c r="N50" s="73"/>
      <c r="O50" s="73"/>
    </row>
    <row r="51" spans="1:15" ht="25.5" customHeight="1" x14ac:dyDescent="0.25">
      <c r="A51" s="71"/>
      <c r="B51" s="138" t="s">
        <v>73</v>
      </c>
      <c r="C51" s="139"/>
      <c r="D51" s="139"/>
      <c r="E51" s="139"/>
      <c r="F51" s="140"/>
      <c r="G51" s="87"/>
      <c r="H51" s="88">
        <f>SUM(H21:H50)</f>
        <v>279</v>
      </c>
      <c r="I51" s="89">
        <f>SUM(I21:I50)</f>
        <v>150674500</v>
      </c>
      <c r="J51" s="88">
        <f>SUM(J21:J50)</f>
        <v>279</v>
      </c>
      <c r="K51" s="89">
        <f>SUM(K21:K50)</f>
        <v>150674500</v>
      </c>
      <c r="L51" s="90"/>
      <c r="N51" s="90"/>
      <c r="O51" s="90"/>
    </row>
    <row r="52" spans="1:15" ht="16.5" customHeight="1" x14ac:dyDescent="0.25">
      <c r="A52" s="29"/>
      <c r="B52" s="30"/>
      <c r="C52" s="31"/>
      <c r="D52" s="31"/>
      <c r="E52" s="31"/>
      <c r="F52" s="31"/>
      <c r="G52" s="32"/>
      <c r="H52" s="31"/>
      <c r="I52" s="33"/>
      <c r="J52" s="31"/>
      <c r="K52" s="33"/>
      <c r="L52" s="34"/>
      <c r="N52" s="34"/>
      <c r="O52" s="34"/>
    </row>
    <row r="53" spans="1:15" s="67" customFormat="1" ht="16.5" x14ac:dyDescent="0.25">
      <c r="A53" s="151" t="s">
        <v>78</v>
      </c>
      <c r="B53" s="151"/>
      <c r="C53" s="151"/>
      <c r="D53" s="70"/>
      <c r="E53" s="70"/>
      <c r="F53" s="70"/>
      <c r="G53" s="70"/>
      <c r="H53" s="70"/>
      <c r="J53" s="129" t="s">
        <v>132</v>
      </c>
      <c r="K53" s="129"/>
      <c r="L53" s="129"/>
      <c r="M53" s="65"/>
      <c r="N53" s="65"/>
      <c r="O53" s="65"/>
    </row>
    <row r="54" spans="1:15" s="67" customFormat="1" ht="16.5" x14ac:dyDescent="0.25">
      <c r="A54" s="152" t="s">
        <v>79</v>
      </c>
      <c r="B54" s="152"/>
      <c r="C54" s="152"/>
      <c r="D54" s="130" t="s">
        <v>128</v>
      </c>
      <c r="E54" s="130"/>
      <c r="F54" s="130"/>
      <c r="G54" s="130"/>
      <c r="H54" s="130"/>
      <c r="I54" s="130"/>
      <c r="J54" s="127" t="s">
        <v>82</v>
      </c>
      <c r="K54" s="127"/>
      <c r="L54" s="127"/>
      <c r="M54" s="62"/>
      <c r="N54" s="62"/>
      <c r="O54" s="62"/>
    </row>
    <row r="55" spans="1:15" s="67" customFormat="1" ht="27" customHeight="1" x14ac:dyDescent="0.25">
      <c r="A55" s="70"/>
      <c r="B55" s="70"/>
      <c r="C55" s="70"/>
      <c r="D55" s="130" t="s">
        <v>124</v>
      </c>
      <c r="E55" s="130"/>
      <c r="F55" s="130"/>
      <c r="G55" s="130"/>
      <c r="H55" s="130"/>
      <c r="I55" s="130"/>
      <c r="J55" s="66"/>
      <c r="K55" s="66"/>
      <c r="L55" s="66"/>
      <c r="M55" s="66"/>
      <c r="N55" s="66"/>
      <c r="O55" s="66"/>
    </row>
    <row r="56" spans="1:15" s="67" customFormat="1" ht="27" customHeight="1" x14ac:dyDescent="0.25">
      <c r="A56" s="70"/>
      <c r="B56" s="70"/>
      <c r="C56" s="70"/>
      <c r="D56" s="130" t="s">
        <v>125</v>
      </c>
      <c r="E56" s="130"/>
      <c r="F56" s="130"/>
      <c r="G56" s="130"/>
      <c r="H56" s="130"/>
      <c r="I56" s="130"/>
      <c r="J56" s="66"/>
      <c r="K56" s="66"/>
      <c r="L56" s="66"/>
      <c r="M56" s="66"/>
      <c r="N56" s="66"/>
      <c r="O56" s="66"/>
    </row>
    <row r="57" spans="1:15" s="67" customFormat="1" ht="27" customHeight="1" x14ac:dyDescent="0.25">
      <c r="A57" s="70"/>
      <c r="B57" s="70"/>
      <c r="C57" s="70"/>
      <c r="D57" s="130" t="s">
        <v>126</v>
      </c>
      <c r="E57" s="130"/>
      <c r="F57" s="130"/>
      <c r="G57" s="130"/>
      <c r="H57" s="130"/>
      <c r="I57" s="130"/>
      <c r="J57" s="66"/>
      <c r="K57" s="66"/>
      <c r="L57" s="66"/>
      <c r="M57" s="66"/>
      <c r="N57" s="66"/>
      <c r="O57" s="66"/>
    </row>
    <row r="58" spans="1:15" s="67" customFormat="1" ht="27" customHeight="1" x14ac:dyDescent="0.25">
      <c r="A58" s="70"/>
      <c r="B58" s="70"/>
      <c r="C58" s="70"/>
      <c r="D58" s="130" t="s">
        <v>127</v>
      </c>
      <c r="E58" s="130"/>
      <c r="F58" s="130"/>
      <c r="G58" s="130"/>
      <c r="H58" s="130"/>
      <c r="I58" s="130"/>
      <c r="J58" s="66"/>
      <c r="K58" s="66"/>
      <c r="L58" s="66"/>
      <c r="M58" s="66"/>
      <c r="N58" s="66"/>
      <c r="O58" s="66"/>
    </row>
    <row r="59" spans="1:15" s="67" customFormat="1" ht="27" customHeight="1" x14ac:dyDescent="0.25">
      <c r="A59" s="151" t="s">
        <v>81</v>
      </c>
      <c r="B59" s="151"/>
      <c r="C59" s="151"/>
      <c r="D59" s="130" t="s">
        <v>133</v>
      </c>
      <c r="E59" s="130"/>
      <c r="F59" s="130"/>
      <c r="G59" s="130"/>
      <c r="H59" s="130"/>
      <c r="I59" s="130"/>
      <c r="J59" s="127" t="s">
        <v>83</v>
      </c>
      <c r="K59" s="127"/>
      <c r="L59" s="127"/>
      <c r="M59" s="62"/>
      <c r="N59" s="62"/>
      <c r="O59" s="62"/>
    </row>
  </sheetData>
  <sortState ref="A23:L56">
    <sortCondition ref="B23:B56"/>
  </sortState>
  <mergeCells count="41">
    <mergeCell ref="A59:C59"/>
    <mergeCell ref="D59:I59"/>
    <mergeCell ref="J59:L59"/>
    <mergeCell ref="J53:L53"/>
    <mergeCell ref="D54:I54"/>
    <mergeCell ref="D55:I55"/>
    <mergeCell ref="D56:I56"/>
    <mergeCell ref="D57:I57"/>
    <mergeCell ref="D58:I58"/>
    <mergeCell ref="A6:L6"/>
    <mergeCell ref="A8:L8"/>
    <mergeCell ref="A53:C53"/>
    <mergeCell ref="A54:C54"/>
    <mergeCell ref="J54:L54"/>
    <mergeCell ref="A9:B9"/>
    <mergeCell ref="A13:B13"/>
    <mergeCell ref="A14:B14"/>
    <mergeCell ref="A15:B15"/>
    <mergeCell ref="F18:F19"/>
    <mergeCell ref="A18:A19"/>
    <mergeCell ref="B18:B19"/>
    <mergeCell ref="C18:C19"/>
    <mergeCell ref="D18:D19"/>
    <mergeCell ref="E18:E19"/>
    <mergeCell ref="A10:B10"/>
    <mergeCell ref="A1:F1"/>
    <mergeCell ref="H1:L1"/>
    <mergeCell ref="A2:F2"/>
    <mergeCell ref="H2:L2"/>
    <mergeCell ref="A5:L5"/>
    <mergeCell ref="A3:F3"/>
    <mergeCell ref="A11:B11"/>
    <mergeCell ref="A12:B12"/>
    <mergeCell ref="A16:D16"/>
    <mergeCell ref="N18:N19"/>
    <mergeCell ref="O18:O19"/>
    <mergeCell ref="B51:F51"/>
    <mergeCell ref="J18:K18"/>
    <mergeCell ref="L18:L19"/>
    <mergeCell ref="G18:G19"/>
    <mergeCell ref="H18:I18"/>
  </mergeCells>
  <conditionalFormatting sqref="A18:H18 C20:G20 J18 H19:K20 C21:L22 A20:B22 G50:L52 A51:B52 N24:O48 A24:L48 A50:F50">
    <cfRule type="cellIs" dxfId="13" priority="38" operator="equal">
      <formula>"Thanh lý"</formula>
    </cfRule>
  </conditionalFormatting>
  <conditionalFormatting sqref="A18:H18 C20:G20 J18 H19:K20 C21:L22 A20:B22 G50:L52 A51:B52 N24:O48 A24:L48 A50:F50">
    <cfRule type="cellIs" dxfId="12" priority="37" operator="equal">
      <formula>"Thanh lý 2013"</formula>
    </cfRule>
  </conditionalFormatting>
  <conditionalFormatting sqref="N21:N22 N50:N52">
    <cfRule type="cellIs" dxfId="11" priority="24" operator="equal">
      <formula>"Thanh lý"</formula>
    </cfRule>
  </conditionalFormatting>
  <conditionalFormatting sqref="N21:N22 N50:N52">
    <cfRule type="cellIs" dxfId="10" priority="23" operator="equal">
      <formula>"Thanh lý 2013"</formula>
    </cfRule>
  </conditionalFormatting>
  <conditionalFormatting sqref="O21:O22 O50:O52">
    <cfRule type="cellIs" dxfId="9" priority="20" operator="equal">
      <formula>"Thanh lý"</formula>
    </cfRule>
  </conditionalFormatting>
  <conditionalFormatting sqref="O21:O22 O50:O52">
    <cfRule type="cellIs" dxfId="8" priority="19" operator="equal">
      <formula>"Thanh lý 2013"</formula>
    </cfRule>
  </conditionalFormatting>
  <conditionalFormatting sqref="A23:L23">
    <cfRule type="cellIs" dxfId="7" priority="8" operator="equal">
      <formula>"Thanh lý"</formula>
    </cfRule>
  </conditionalFormatting>
  <conditionalFormatting sqref="A23:L23">
    <cfRule type="cellIs" dxfId="6" priority="7" operator="equal">
      <formula>"Thanh lý 2013"</formula>
    </cfRule>
  </conditionalFormatting>
  <conditionalFormatting sqref="N23">
    <cfRule type="cellIs" dxfId="5" priority="6" operator="equal">
      <formula>"Thanh lý"</formula>
    </cfRule>
  </conditionalFormatting>
  <conditionalFormatting sqref="N23">
    <cfRule type="cellIs" dxfId="4" priority="5" operator="equal">
      <formula>"Thanh lý 2013"</formula>
    </cfRule>
  </conditionalFormatting>
  <conditionalFormatting sqref="O23">
    <cfRule type="cellIs" dxfId="3" priority="4" operator="equal">
      <formula>"Thanh lý"</formula>
    </cfRule>
  </conditionalFormatting>
  <conditionalFormatting sqref="O23">
    <cfRule type="cellIs" dxfId="2" priority="3" operator="equal">
      <formula>"Thanh lý 2013"</formula>
    </cfRule>
  </conditionalFormatting>
  <conditionalFormatting sqref="N49:O49 A49:L49">
    <cfRule type="cellIs" dxfId="1" priority="2" operator="equal">
      <formula>"Thanh lý"</formula>
    </cfRule>
  </conditionalFormatting>
  <conditionalFormatting sqref="N49:O49 A49:L49">
    <cfRule type="cellIs" dxfId="0" priority="1" operator="equal">
      <formula>"Thanh lý 2013"</formula>
    </cfRule>
  </conditionalFormatting>
  <pageMargins left="1.5" right="0.45" top="0.75" bottom="0.75" header="0.3" footer="0.3"/>
  <pageSetup paperSize="9" scale="95" orientation="landscape" r:id="rId1"/>
  <headerFooter>
    <oddFooter>&amp;CTrang &amp;P+0 &amp;RTrang: ...................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7" workbookViewId="0">
      <selection activeCell="A7" sqref="A7:XFD14"/>
    </sheetView>
  </sheetViews>
  <sheetFormatPr defaultRowHeight="15" x14ac:dyDescent="0.25"/>
  <cols>
    <col min="1" max="1" width="5.140625" style="7" customWidth="1"/>
    <col min="2" max="2" width="24.140625" style="7" customWidth="1"/>
    <col min="3" max="3" width="16.28515625" style="7" customWidth="1"/>
    <col min="4" max="4" width="9.28515625" style="7" customWidth="1"/>
    <col min="5" max="5" width="8.140625" style="7" hidden="1" customWidth="1"/>
    <col min="6" max="6" width="11.140625" style="7" customWidth="1"/>
    <col min="7" max="7" width="10.28515625" style="7" customWidth="1"/>
    <col min="8" max="8" width="10.7109375" style="7" customWidth="1"/>
    <col min="9" max="9" width="11.7109375" style="7" customWidth="1"/>
    <col min="10" max="10" width="13.5703125" style="7" customWidth="1"/>
    <col min="11" max="11" width="13.7109375" style="7" customWidth="1"/>
    <col min="12" max="16384" width="9.140625" style="7"/>
  </cols>
  <sheetData>
    <row r="1" spans="1:13" ht="15.75" x14ac:dyDescent="0.25">
      <c r="A1" s="148" t="s">
        <v>85</v>
      </c>
      <c r="B1" s="148"/>
      <c r="C1" s="148"/>
      <c r="D1" s="148"/>
      <c r="E1" s="28"/>
      <c r="F1" s="28"/>
      <c r="G1" s="133" t="s">
        <v>0</v>
      </c>
      <c r="H1" s="133"/>
      <c r="I1" s="133"/>
      <c r="J1" s="133"/>
      <c r="K1" s="133"/>
    </row>
    <row r="2" spans="1:13" ht="16.5" x14ac:dyDescent="0.25">
      <c r="A2" s="133" t="s">
        <v>107</v>
      </c>
      <c r="B2" s="133"/>
      <c r="C2" s="133"/>
      <c r="D2" s="133"/>
      <c r="E2" s="28"/>
      <c r="F2" s="28"/>
      <c r="G2" s="134" t="s">
        <v>1</v>
      </c>
      <c r="H2" s="134"/>
      <c r="I2" s="134"/>
      <c r="J2" s="134"/>
      <c r="K2" s="134"/>
    </row>
    <row r="3" spans="1:13" ht="15.75" x14ac:dyDescent="0.25">
      <c r="A3" s="133" t="s">
        <v>108</v>
      </c>
      <c r="B3" s="133"/>
      <c r="C3" s="133"/>
      <c r="D3" s="133"/>
      <c r="E3" s="28"/>
      <c r="F3" s="28"/>
      <c r="G3" s="27"/>
      <c r="H3" s="27"/>
      <c r="I3" s="27"/>
      <c r="J3" s="27"/>
      <c r="K3" s="27"/>
    </row>
    <row r="4" spans="1:13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3" s="115" customFormat="1" ht="23.25" customHeight="1" x14ac:dyDescent="0.3">
      <c r="A5" s="135" t="s">
        <v>111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</row>
    <row r="6" spans="1:13" s="115" customFormat="1" ht="23.25" customHeight="1" x14ac:dyDescent="0.3">
      <c r="A6" s="135" t="s">
        <v>74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</row>
    <row r="7" spans="1:13" s="92" customFormat="1" ht="16.5" x14ac:dyDescent="0.25">
      <c r="A7" s="157" t="s">
        <v>129</v>
      </c>
      <c r="B7" s="157"/>
      <c r="C7" s="157"/>
      <c r="D7" s="157"/>
      <c r="E7" s="157"/>
      <c r="F7" s="157"/>
      <c r="G7" s="113"/>
      <c r="H7" s="113"/>
      <c r="I7" s="113"/>
      <c r="J7" s="113"/>
      <c r="K7" s="113"/>
      <c r="M7" s="113"/>
    </row>
    <row r="8" spans="1:13" s="92" customFormat="1" ht="15" customHeight="1" x14ac:dyDescent="0.25">
      <c r="A8" s="157" t="s">
        <v>75</v>
      </c>
      <c r="B8" s="157"/>
      <c r="C8" s="113"/>
      <c r="D8" s="113"/>
      <c r="E8" s="113"/>
      <c r="F8" s="113"/>
      <c r="G8" s="113"/>
      <c r="H8" s="113"/>
      <c r="I8" s="113"/>
      <c r="J8" s="113"/>
      <c r="K8" s="113"/>
      <c r="M8" s="113"/>
    </row>
    <row r="9" spans="1:13" s="92" customFormat="1" ht="15" customHeight="1" x14ac:dyDescent="0.25">
      <c r="A9" s="147" t="s">
        <v>76</v>
      </c>
      <c r="B9" s="147"/>
      <c r="C9" s="113"/>
      <c r="D9" s="114" t="s">
        <v>114</v>
      </c>
      <c r="E9" s="93"/>
      <c r="F9" s="114"/>
      <c r="G9" s="114"/>
      <c r="H9" s="110" t="s">
        <v>113</v>
      </c>
      <c r="I9" s="113"/>
      <c r="J9" s="113"/>
      <c r="K9" s="113"/>
      <c r="M9" s="113"/>
    </row>
    <row r="10" spans="1:13" s="92" customFormat="1" ht="15" customHeight="1" x14ac:dyDescent="0.25">
      <c r="A10" s="147" t="s">
        <v>88</v>
      </c>
      <c r="B10" s="147"/>
      <c r="C10" s="113"/>
      <c r="D10" s="114" t="s">
        <v>116</v>
      </c>
      <c r="E10" s="93"/>
      <c r="F10" s="114"/>
      <c r="G10" s="114"/>
      <c r="H10" s="110" t="s">
        <v>115</v>
      </c>
      <c r="I10" s="113"/>
      <c r="J10" s="113"/>
      <c r="K10" s="113"/>
      <c r="M10" s="113"/>
    </row>
    <row r="11" spans="1:13" s="92" customFormat="1" ht="15" customHeight="1" x14ac:dyDescent="0.25">
      <c r="A11" s="147" t="s">
        <v>118</v>
      </c>
      <c r="B11" s="147"/>
      <c r="C11" s="113"/>
      <c r="D11" s="114" t="s">
        <v>130</v>
      </c>
      <c r="E11" s="93"/>
      <c r="F11" s="114"/>
      <c r="G11" s="114"/>
      <c r="H11" s="110" t="s">
        <v>117</v>
      </c>
      <c r="I11" s="113"/>
      <c r="J11" s="113"/>
      <c r="K11" s="113"/>
      <c r="M11" s="113"/>
    </row>
    <row r="12" spans="1:13" s="92" customFormat="1" ht="15" customHeight="1" x14ac:dyDescent="0.25">
      <c r="A12" s="147" t="s">
        <v>89</v>
      </c>
      <c r="B12" s="147"/>
      <c r="C12" s="113"/>
      <c r="D12" s="114" t="s">
        <v>119</v>
      </c>
      <c r="E12" s="93"/>
      <c r="F12" s="114"/>
      <c r="G12" s="114"/>
      <c r="H12" s="110" t="s">
        <v>117</v>
      </c>
      <c r="I12" s="113"/>
      <c r="J12" s="113"/>
      <c r="K12" s="113"/>
      <c r="M12" s="113"/>
    </row>
    <row r="13" spans="1:13" s="92" customFormat="1" ht="15" customHeight="1" x14ac:dyDescent="0.25">
      <c r="A13" s="147" t="s">
        <v>120</v>
      </c>
      <c r="B13" s="147"/>
      <c r="C13" s="113"/>
      <c r="D13" s="168" t="s">
        <v>121</v>
      </c>
      <c r="E13" s="168"/>
      <c r="F13" s="168"/>
      <c r="G13" s="168"/>
      <c r="H13" s="110" t="s">
        <v>117</v>
      </c>
      <c r="I13" s="113"/>
      <c r="J13" s="113"/>
      <c r="K13" s="113"/>
      <c r="M13" s="113"/>
    </row>
    <row r="14" spans="1:13" s="92" customFormat="1" ht="15" customHeight="1" x14ac:dyDescent="0.25">
      <c r="A14" s="147" t="s">
        <v>131</v>
      </c>
      <c r="B14" s="147"/>
      <c r="C14" s="113"/>
      <c r="D14" s="114" t="s">
        <v>122</v>
      </c>
      <c r="E14" s="93"/>
      <c r="F14" s="114"/>
      <c r="G14" s="114"/>
      <c r="H14" s="110" t="s">
        <v>117</v>
      </c>
      <c r="I14" s="113"/>
      <c r="J14" s="113"/>
      <c r="K14" s="113"/>
      <c r="M14" s="113"/>
    </row>
    <row r="15" spans="1:13" s="92" customFormat="1" ht="15" customHeight="1" x14ac:dyDescent="0.25">
      <c r="A15" s="94" t="s">
        <v>110</v>
      </c>
      <c r="B15" s="95"/>
      <c r="C15" s="91"/>
      <c r="D15" s="91"/>
      <c r="E15" s="91"/>
      <c r="F15" s="91"/>
      <c r="G15" s="91"/>
      <c r="H15" s="91"/>
    </row>
    <row r="16" spans="1:13" customFormat="1" ht="7.5" customHeight="1" x14ac:dyDescent="0.25">
      <c r="A16" s="147"/>
      <c r="B16" s="147"/>
      <c r="C16" s="147"/>
      <c r="D16" s="147"/>
      <c r="E16" s="35"/>
      <c r="F16" s="35"/>
      <c r="G16" s="35"/>
      <c r="H16" s="35"/>
      <c r="I16" s="35"/>
      <c r="J16" s="35"/>
      <c r="K16" s="35"/>
      <c r="L16" s="35"/>
    </row>
    <row r="17" spans="1:13" x14ac:dyDescent="0.25">
      <c r="A17" s="159" t="s">
        <v>2</v>
      </c>
      <c r="B17" s="159" t="s">
        <v>36</v>
      </c>
      <c r="C17" s="159" t="s">
        <v>37</v>
      </c>
      <c r="D17" s="159" t="s">
        <v>38</v>
      </c>
      <c r="E17" s="161" t="s">
        <v>39</v>
      </c>
      <c r="F17" s="161" t="s">
        <v>40</v>
      </c>
      <c r="G17" s="164" t="s">
        <v>12</v>
      </c>
      <c r="H17" s="165"/>
      <c r="I17" s="159" t="s">
        <v>8</v>
      </c>
      <c r="J17" s="161" t="s">
        <v>34</v>
      </c>
      <c r="K17" s="159" t="s">
        <v>11</v>
      </c>
    </row>
    <row r="18" spans="1:13" x14ac:dyDescent="0.25">
      <c r="A18" s="160"/>
      <c r="B18" s="160"/>
      <c r="C18" s="160"/>
      <c r="D18" s="160"/>
      <c r="E18" s="163"/>
      <c r="F18" s="163"/>
      <c r="G18" s="6" t="s">
        <v>41</v>
      </c>
      <c r="H18" s="6" t="s">
        <v>42</v>
      </c>
      <c r="I18" s="160"/>
      <c r="J18" s="162"/>
      <c r="K18" s="160"/>
    </row>
    <row r="19" spans="1:13" s="100" customFormat="1" ht="14.25" x14ac:dyDescent="0.2">
      <c r="A19" s="56" t="s">
        <v>14</v>
      </c>
      <c r="B19" s="56" t="s">
        <v>15</v>
      </c>
      <c r="C19" s="56" t="s">
        <v>16</v>
      </c>
      <c r="D19" s="56">
        <v>1</v>
      </c>
      <c r="E19" s="98">
        <v>2</v>
      </c>
      <c r="F19" s="98">
        <v>3</v>
      </c>
      <c r="G19" s="56">
        <v>4</v>
      </c>
      <c r="H19" s="56">
        <v>5</v>
      </c>
      <c r="I19" s="56">
        <v>6</v>
      </c>
      <c r="J19" s="99">
        <v>7</v>
      </c>
      <c r="K19" s="98">
        <v>8</v>
      </c>
    </row>
    <row r="20" spans="1:13" ht="19.5" customHeight="1" x14ac:dyDescent="0.25">
      <c r="A20" s="9">
        <v>1</v>
      </c>
      <c r="B20" s="10" t="s">
        <v>45</v>
      </c>
      <c r="C20" s="9" t="s">
        <v>46</v>
      </c>
      <c r="D20" s="9" t="s">
        <v>25</v>
      </c>
      <c r="E20" s="9" t="s">
        <v>43</v>
      </c>
      <c r="F20" s="9"/>
      <c r="G20" s="9">
        <v>8</v>
      </c>
      <c r="H20" s="9">
        <v>8</v>
      </c>
      <c r="I20" s="11" t="s">
        <v>47</v>
      </c>
      <c r="J20" s="11" t="s">
        <v>47</v>
      </c>
      <c r="K20" s="9"/>
    </row>
    <row r="21" spans="1:13" ht="19.5" customHeight="1" x14ac:dyDescent="0.25">
      <c r="A21" s="9">
        <v>2</v>
      </c>
      <c r="B21" s="12" t="s">
        <v>48</v>
      </c>
      <c r="C21" s="13" t="s">
        <v>49</v>
      </c>
      <c r="D21" s="13" t="s">
        <v>24</v>
      </c>
      <c r="E21" s="13" t="s">
        <v>43</v>
      </c>
      <c r="F21" s="13">
        <v>2007</v>
      </c>
      <c r="G21" s="13">
        <v>5</v>
      </c>
      <c r="H21" s="13">
        <v>5</v>
      </c>
      <c r="I21" s="14">
        <v>900000</v>
      </c>
      <c r="J21" s="14">
        <v>4500000</v>
      </c>
      <c r="K21" s="13"/>
    </row>
    <row r="22" spans="1:13" x14ac:dyDescent="0.25">
      <c r="A22" s="18"/>
      <c r="B22" s="169" t="s">
        <v>73</v>
      </c>
      <c r="C22" s="170"/>
      <c r="D22" s="170"/>
      <c r="E22" s="170"/>
      <c r="F22" s="171"/>
      <c r="G22" s="19">
        <f>SUM(G20:G21)</f>
        <v>13</v>
      </c>
      <c r="H22" s="19">
        <f>SUM(H20:H21)</f>
        <v>13</v>
      </c>
      <c r="I22" s="20"/>
      <c r="J22" s="20">
        <f>SUM(J21:J21)</f>
        <v>4500000</v>
      </c>
      <c r="K22" s="18"/>
    </row>
    <row r="23" spans="1:13" ht="10.5" customHeight="1" x14ac:dyDescent="0.25">
      <c r="A23" s="21"/>
      <c r="B23" s="22"/>
      <c r="C23" s="22"/>
      <c r="D23" s="22"/>
      <c r="E23" s="22"/>
      <c r="F23" s="22"/>
      <c r="G23" s="22"/>
      <c r="H23" s="22"/>
      <c r="I23" s="23"/>
      <c r="J23" s="23"/>
      <c r="K23" s="21"/>
    </row>
    <row r="24" spans="1:13" s="92" customFormat="1" ht="16.5" x14ac:dyDescent="0.25">
      <c r="A24" s="166" t="s">
        <v>78</v>
      </c>
      <c r="B24" s="166"/>
      <c r="C24" s="166"/>
      <c r="D24" s="96"/>
      <c r="E24" s="96"/>
      <c r="F24" s="96"/>
      <c r="G24" s="97"/>
      <c r="H24" s="97"/>
      <c r="I24" s="129" t="s">
        <v>132</v>
      </c>
      <c r="J24" s="129"/>
      <c r="K24" s="129"/>
    </row>
    <row r="25" spans="1:13" s="92" customFormat="1" ht="18.75" customHeight="1" x14ac:dyDescent="0.25">
      <c r="A25" s="158" t="s">
        <v>79</v>
      </c>
      <c r="B25" s="158"/>
      <c r="C25" s="158"/>
      <c r="E25" s="95" t="s">
        <v>80</v>
      </c>
      <c r="F25" s="95"/>
      <c r="G25" s="95"/>
      <c r="H25" s="95"/>
      <c r="I25" s="127" t="s">
        <v>82</v>
      </c>
      <c r="J25" s="127"/>
      <c r="K25" s="127"/>
    </row>
    <row r="26" spans="1:13" s="92" customFormat="1" ht="29.25" customHeight="1" x14ac:dyDescent="0.25">
      <c r="A26" s="96"/>
      <c r="B26" s="96"/>
      <c r="C26" s="96"/>
      <c r="D26" s="167" t="s">
        <v>124</v>
      </c>
      <c r="E26" s="167"/>
      <c r="F26" s="167"/>
      <c r="G26" s="167"/>
      <c r="H26" s="167"/>
      <c r="I26" s="66"/>
      <c r="J26" s="66"/>
      <c r="K26" s="66"/>
      <c r="M26" s="96"/>
    </row>
    <row r="27" spans="1:13" s="92" customFormat="1" ht="29.25" customHeight="1" x14ac:dyDescent="0.25">
      <c r="A27" s="96"/>
      <c r="B27" s="96"/>
      <c r="C27" s="96"/>
      <c r="D27" s="167" t="s">
        <v>125</v>
      </c>
      <c r="E27" s="167"/>
      <c r="F27" s="167"/>
      <c r="G27" s="167"/>
      <c r="H27" s="167"/>
      <c r="I27" s="66"/>
      <c r="J27" s="66"/>
      <c r="K27" s="66"/>
      <c r="M27" s="96"/>
    </row>
    <row r="28" spans="1:13" s="92" customFormat="1" ht="29.25" customHeight="1" x14ac:dyDescent="0.25">
      <c r="A28" s="96"/>
      <c r="B28" s="96"/>
      <c r="C28" s="96"/>
      <c r="D28" s="167" t="s">
        <v>126</v>
      </c>
      <c r="E28" s="167"/>
      <c r="F28" s="167"/>
      <c r="G28" s="167"/>
      <c r="H28" s="167"/>
      <c r="I28" s="66"/>
      <c r="J28" s="66"/>
      <c r="K28" s="66"/>
      <c r="M28" s="96"/>
    </row>
    <row r="29" spans="1:13" s="92" customFormat="1" ht="29.25" customHeight="1" x14ac:dyDescent="0.25">
      <c r="A29" s="96"/>
      <c r="B29" s="96"/>
      <c r="C29" s="96"/>
      <c r="D29" s="167" t="s">
        <v>127</v>
      </c>
      <c r="E29" s="167"/>
      <c r="F29" s="167"/>
      <c r="G29" s="167"/>
      <c r="H29" s="167"/>
      <c r="I29" s="66"/>
      <c r="J29" s="66"/>
      <c r="K29" s="66"/>
      <c r="M29" s="96"/>
    </row>
    <row r="30" spans="1:13" s="92" customFormat="1" ht="29.25" customHeight="1" x14ac:dyDescent="0.25">
      <c r="A30" s="166" t="s">
        <v>81</v>
      </c>
      <c r="B30" s="166"/>
      <c r="C30" s="166"/>
      <c r="D30" s="167" t="s">
        <v>133</v>
      </c>
      <c r="E30" s="167"/>
      <c r="F30" s="167"/>
      <c r="G30" s="167"/>
      <c r="H30" s="167"/>
      <c r="I30" s="127" t="s">
        <v>83</v>
      </c>
      <c r="J30" s="127"/>
      <c r="K30" s="127"/>
      <c r="M30" s="96"/>
    </row>
    <row r="31" spans="1:13" s="28" customFormat="1" x14ac:dyDescent="0.25"/>
    <row r="32" spans="1:13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</sheetData>
  <mergeCells count="39">
    <mergeCell ref="I30:K30"/>
    <mergeCell ref="D26:H26"/>
    <mergeCell ref="D27:H27"/>
    <mergeCell ref="D28:H28"/>
    <mergeCell ref="D29:H29"/>
    <mergeCell ref="A30:C30"/>
    <mergeCell ref="D30:H30"/>
    <mergeCell ref="A10:B10"/>
    <mergeCell ref="A14:B14"/>
    <mergeCell ref="A11:B11"/>
    <mergeCell ref="D13:G13"/>
    <mergeCell ref="B22:F22"/>
    <mergeCell ref="A24:C24"/>
    <mergeCell ref="A12:B12"/>
    <mergeCell ref="A13:B13"/>
    <mergeCell ref="I24:K24"/>
    <mergeCell ref="A25:C25"/>
    <mergeCell ref="I25:K25"/>
    <mergeCell ref="A16:D16"/>
    <mergeCell ref="A17:A18"/>
    <mergeCell ref="B17:B18"/>
    <mergeCell ref="C17:C18"/>
    <mergeCell ref="J17:J18"/>
    <mergeCell ref="K17:K18"/>
    <mergeCell ref="D17:D18"/>
    <mergeCell ref="E17:E18"/>
    <mergeCell ref="F17:F18"/>
    <mergeCell ref="G17:H17"/>
    <mergeCell ref="I17:I18"/>
    <mergeCell ref="A6:K6"/>
    <mergeCell ref="A8:B8"/>
    <mergeCell ref="A9:B9"/>
    <mergeCell ref="A7:F7"/>
    <mergeCell ref="A1:D1"/>
    <mergeCell ref="G1:K1"/>
    <mergeCell ref="A2:D2"/>
    <mergeCell ref="G2:K2"/>
    <mergeCell ref="A5:K5"/>
    <mergeCell ref="A3:D3"/>
  </mergeCells>
  <pageMargins left="1.5" right="0.45" top="0.5" bottom="0.5" header="0.3" footer="0.3"/>
  <pageSetup paperSize="9" scale="95" orientation="landscape" r:id="rId1"/>
  <headerFooter>
    <oddFooter>&amp;RTrang: ...................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TSQT</vt:lpstr>
      <vt:lpstr>DCKTCD</vt:lpstr>
      <vt:lpstr>TDNB</vt:lpstr>
      <vt:lpstr>DCKTCD!Print_Titles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HuongQTDV</cp:lastModifiedBy>
  <cp:lastPrinted>2019-03-12T03:30:50Z</cp:lastPrinted>
  <dcterms:created xsi:type="dcterms:W3CDTF">2014-09-06T02:10:41Z</dcterms:created>
  <dcterms:modified xsi:type="dcterms:W3CDTF">2019-10-07T02:14:28Z</dcterms:modified>
</cp:coreProperties>
</file>